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bunarkic\Desktop\"/>
    </mc:Choice>
  </mc:AlternateContent>
  <xr:revisionPtr revIDLastSave="0" documentId="13_ncr:1_{E78DEDA1-DB4C-4A55-B7D1-792AD44B07C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G287" i="9"/>
  <c r="F287" i="9"/>
  <c r="F286" i="9"/>
  <c r="H285" i="9"/>
  <c r="G285" i="9"/>
  <c r="F285" i="9"/>
  <c r="E285" i="9"/>
  <c r="H284" i="9"/>
  <c r="G284" i="9"/>
  <c r="F284" i="9"/>
  <c r="H283" i="9"/>
  <c r="G283" i="9"/>
  <c r="F283" i="9"/>
  <c r="F282" i="9"/>
  <c r="H281" i="9"/>
  <c r="E281" i="9" s="1"/>
  <c r="B281" i="9" s="1"/>
  <c r="G281" i="9"/>
  <c r="F281" i="9"/>
  <c r="H280" i="9"/>
  <c r="G280" i="9"/>
  <c r="F280" i="9"/>
  <c r="H279" i="9"/>
  <c r="G279" i="9"/>
  <c r="F279" i="9"/>
  <c r="G278" i="9"/>
  <c r="E278" i="9" s="1"/>
  <c r="B278" i="9" s="1"/>
  <c r="F278" i="9"/>
  <c r="F277" i="9"/>
  <c r="F275" i="9" s="1"/>
  <c r="F276" i="9"/>
  <c r="L274" i="9"/>
  <c r="F274" i="9" s="1"/>
  <c r="H274" i="9"/>
  <c r="G274" i="9"/>
  <c r="I273" i="9"/>
  <c r="E273" i="9" s="1"/>
  <c r="B273" i="9" s="1"/>
  <c r="H273" i="9"/>
  <c r="F273" i="9"/>
  <c r="E272" i="9"/>
  <c r="M271" i="9"/>
  <c r="L271" i="9"/>
  <c r="F271" i="9" s="1"/>
  <c r="B271" i="9" s="1"/>
  <c r="E271" i="9"/>
  <c r="M270" i="9"/>
  <c r="L270" i="9"/>
  <c r="F270" i="9" s="1"/>
  <c r="B270" i="9" s="1"/>
  <c r="E270" i="9"/>
  <c r="M269" i="9"/>
  <c r="F269" i="9" s="1"/>
  <c r="L269" i="9"/>
  <c r="E269" i="9"/>
  <c r="B269" i="9"/>
  <c r="M268" i="9"/>
  <c r="L268" i="9"/>
  <c r="F268" i="9"/>
  <c r="E268" i="9"/>
  <c r="B268" i="9" s="1"/>
  <c r="M267" i="9"/>
  <c r="L267" i="9"/>
  <c r="F267" i="9" s="1"/>
  <c r="B267" i="9" s="1"/>
  <c r="E267" i="9"/>
  <c r="M266" i="9"/>
  <c r="L266" i="9"/>
  <c r="E266" i="9"/>
  <c r="M265" i="9"/>
  <c r="F265" i="9" s="1"/>
  <c r="B265" i="9" s="1"/>
  <c r="L265" i="9"/>
  <c r="E265" i="9"/>
  <c r="M264" i="9"/>
  <c r="L264" i="9"/>
  <c r="F264" i="9"/>
  <c r="E264" i="9"/>
  <c r="B264" i="9" s="1"/>
  <c r="M263" i="9"/>
  <c r="L263" i="9"/>
  <c r="F263" i="9" s="1"/>
  <c r="B263" i="9" s="1"/>
  <c r="E263" i="9"/>
  <c r="M262" i="9"/>
  <c r="L262" i="9"/>
  <c r="F262" i="9" s="1"/>
  <c r="E262" i="9"/>
  <c r="B262" i="9"/>
  <c r="M261" i="9"/>
  <c r="F261" i="9" s="1"/>
  <c r="L261" i="9"/>
  <c r="E261" i="9"/>
  <c r="B261" i="9"/>
  <c r="M260" i="9"/>
  <c r="L260" i="9"/>
  <c r="F260" i="9"/>
  <c r="E260" i="9"/>
  <c r="B260" i="9" s="1"/>
  <c r="M259" i="9"/>
  <c r="L259" i="9"/>
  <c r="F259" i="9" s="1"/>
  <c r="B259" i="9" s="1"/>
  <c r="E259" i="9"/>
  <c r="M258" i="9"/>
  <c r="L258" i="9"/>
  <c r="E258" i="9"/>
  <c r="M257" i="9"/>
  <c r="F257" i="9" s="1"/>
  <c r="B257" i="9" s="1"/>
  <c r="L257" i="9"/>
  <c r="E257" i="9"/>
  <c r="M256" i="9"/>
  <c r="L256" i="9"/>
  <c r="F256" i="9"/>
  <c r="E256" i="9"/>
  <c r="B256" i="9" s="1"/>
  <c r="M255" i="9"/>
  <c r="L255" i="9"/>
  <c r="F255" i="9" s="1"/>
  <c r="B255" i="9" s="1"/>
  <c r="E255" i="9"/>
  <c r="M254" i="9"/>
  <c r="L254" i="9"/>
  <c r="F254" i="9" s="1"/>
  <c r="E254" i="9"/>
  <c r="B254" i="9"/>
  <c r="M253" i="9"/>
  <c r="F253" i="9" s="1"/>
  <c r="L253" i="9"/>
  <c r="E253" i="9"/>
  <c r="B253" i="9"/>
  <c r="M252" i="9"/>
  <c r="L252" i="9"/>
  <c r="F252" i="9"/>
  <c r="E252" i="9"/>
  <c r="B252" i="9" s="1"/>
  <c r="M251" i="9"/>
  <c r="L251" i="9"/>
  <c r="F251" i="9" s="1"/>
  <c r="B251" i="9" s="1"/>
  <c r="E251" i="9"/>
  <c r="M250" i="9"/>
  <c r="L250" i="9"/>
  <c r="E250" i="9"/>
  <c r="M249" i="9"/>
  <c r="F249" i="9" s="1"/>
  <c r="B249" i="9" s="1"/>
  <c r="L249" i="9"/>
  <c r="E249" i="9"/>
  <c r="M248" i="9"/>
  <c r="L248" i="9"/>
  <c r="F248" i="9"/>
  <c r="E248" i="9"/>
  <c r="B248" i="9" s="1"/>
  <c r="M247" i="9"/>
  <c r="L247" i="9"/>
  <c r="F247" i="9" s="1"/>
  <c r="B247" i="9" s="1"/>
  <c r="E247" i="9"/>
  <c r="M246" i="9"/>
  <c r="L246" i="9"/>
  <c r="F246" i="9" s="1"/>
  <c r="B246" i="9" s="1"/>
  <c r="E246" i="9"/>
  <c r="M245" i="9"/>
  <c r="F245" i="9" s="1"/>
  <c r="L245" i="9"/>
  <c r="E245" i="9"/>
  <c r="B245"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L237" i="9"/>
  <c r="E237" i="9"/>
  <c r="B237" i="9"/>
  <c r="M236" i="9"/>
  <c r="L236" i="9"/>
  <c r="F236" i="9"/>
  <c r="E236" i="9"/>
  <c r="B236" i="9" s="1"/>
  <c r="M235" i="9"/>
  <c r="L235" i="9"/>
  <c r="F235" i="9" s="1"/>
  <c r="B235" i="9" s="1"/>
  <c r="E235" i="9"/>
  <c r="M234" i="9"/>
  <c r="L234" i="9"/>
  <c r="E234" i="9"/>
  <c r="M233" i="9"/>
  <c r="F233" i="9" s="1"/>
  <c r="B233" i="9" s="1"/>
  <c r="L233" i="9"/>
  <c r="E233" i="9"/>
  <c r="M232" i="9"/>
  <c r="L232" i="9"/>
  <c r="F232" i="9"/>
  <c r="E232" i="9"/>
  <c r="B232" i="9" s="1"/>
  <c r="M231" i="9"/>
  <c r="L231" i="9"/>
  <c r="F231" i="9" s="1"/>
  <c r="B231" i="9" s="1"/>
  <c r="E231" i="9"/>
  <c r="M230" i="9"/>
  <c r="L230" i="9"/>
  <c r="F230" i="9" s="1"/>
  <c r="E230" i="9"/>
  <c r="B230" i="9"/>
  <c r="M229" i="9"/>
  <c r="F229" i="9" s="1"/>
  <c r="L229" i="9"/>
  <c r="E229" i="9"/>
  <c r="B229" i="9"/>
  <c r="M228" i="9"/>
  <c r="L228" i="9"/>
  <c r="F228" i="9"/>
  <c r="E228" i="9"/>
  <c r="B228" i="9" s="1"/>
  <c r="M227" i="9"/>
  <c r="L227" i="9"/>
  <c r="F227" i="9" s="1"/>
  <c r="B227" i="9" s="1"/>
  <c r="E227" i="9"/>
  <c r="M226" i="9"/>
  <c r="L226" i="9"/>
  <c r="E226" i="9"/>
  <c r="H225" i="9"/>
  <c r="G225" i="9"/>
  <c r="F225" i="9"/>
  <c r="M224" i="9"/>
  <c r="L224" i="9"/>
  <c r="F224" i="9"/>
  <c r="E224" i="9"/>
  <c r="B224" i="9" s="1"/>
  <c r="M223" i="9"/>
  <c r="L223" i="9"/>
  <c r="F223" i="9"/>
  <c r="B223" i="9" s="1"/>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G166" i="9"/>
  <c r="E166" i="9" s="1"/>
  <c r="B166" i="9" s="1"/>
  <c r="F166" i="9"/>
  <c r="F165" i="9"/>
  <c r="G164" i="9"/>
  <c r="F164" i="9"/>
  <c r="G163" i="9"/>
  <c r="E163" i="9" s="1"/>
  <c r="B163" i="9" s="1"/>
  <c r="F163" i="9"/>
  <c r="F162" i="9"/>
  <c r="F161" i="9"/>
  <c r="F160" i="9"/>
  <c r="H159" i="9"/>
  <c r="E159" i="9" s="1"/>
  <c r="B159" i="9" s="1"/>
  <c r="G159" i="9"/>
  <c r="F159" i="9"/>
  <c r="H158" i="9"/>
  <c r="G158" i="9"/>
  <c r="F158" i="9"/>
  <c r="E158" i="9"/>
  <c r="B158" i="9" s="1"/>
  <c r="H157" i="9"/>
  <c r="G157" i="9"/>
  <c r="E157" i="9" s="1"/>
  <c r="F157" i="9"/>
  <c r="B157" i="9"/>
  <c r="H156" i="9"/>
  <c r="G156" i="9"/>
  <c r="F156" i="9"/>
  <c r="E156" i="9"/>
  <c r="B156" i="9" s="1"/>
  <c r="H155" i="9"/>
  <c r="E155" i="9" s="1"/>
  <c r="G155" i="9"/>
  <c r="F155" i="9"/>
  <c r="B155" i="9"/>
  <c r="H154" i="9"/>
  <c r="G154" i="9"/>
  <c r="F154" i="9"/>
  <c r="E154" i="9"/>
  <c r="B154" i="9" s="1"/>
  <c r="H153" i="9"/>
  <c r="G153" i="9"/>
  <c r="E153" i="9" s="1"/>
  <c r="F153" i="9"/>
  <c r="B153" i="9"/>
  <c r="H152" i="9"/>
  <c r="E152" i="9" s="1"/>
  <c r="B152" i="9" s="1"/>
  <c r="G152" i="9"/>
  <c r="F152" i="9"/>
  <c r="H151" i="9"/>
  <c r="E151" i="9" s="1"/>
  <c r="B151" i="9" s="1"/>
  <c r="G151" i="9"/>
  <c r="F151" i="9"/>
  <c r="H150" i="9"/>
  <c r="G150" i="9"/>
  <c r="E150" i="9" s="1"/>
  <c r="B150" i="9" s="1"/>
  <c r="F150" i="9"/>
  <c r="H149" i="9"/>
  <c r="G149" i="9"/>
  <c r="E149" i="9" s="1"/>
  <c r="B149" i="9" s="1"/>
  <c r="F149" i="9"/>
  <c r="H148" i="9"/>
  <c r="G148" i="9"/>
  <c r="E148" i="9" s="1"/>
  <c r="B148" i="9" s="1"/>
  <c r="F148" i="9"/>
  <c r="H147" i="9"/>
  <c r="E147" i="9" s="1"/>
  <c r="G147" i="9"/>
  <c r="F147" i="9"/>
  <c r="B147" i="9"/>
  <c r="H146" i="9"/>
  <c r="G146" i="9"/>
  <c r="E146" i="9" s="1"/>
  <c r="B146" i="9" s="1"/>
  <c r="F146" i="9"/>
  <c r="H145" i="9"/>
  <c r="G145" i="9"/>
  <c r="E145" i="9" s="1"/>
  <c r="B145" i="9" s="1"/>
  <c r="F145" i="9"/>
  <c r="H144" i="9"/>
  <c r="G144" i="9"/>
  <c r="E144" i="9" s="1"/>
  <c r="B144" i="9" s="1"/>
  <c r="F144" i="9"/>
  <c r="H143" i="9"/>
  <c r="G143" i="9"/>
  <c r="F143" i="9"/>
  <c r="F142" i="9"/>
  <c r="H141" i="9"/>
  <c r="G141" i="9"/>
  <c r="F141" i="9"/>
  <c r="H140" i="9"/>
  <c r="G140" i="9"/>
  <c r="F140" i="9"/>
  <c r="E140" i="9"/>
  <c r="B140" i="9" s="1"/>
  <c r="H139" i="9"/>
  <c r="G139" i="9"/>
  <c r="F139" i="9"/>
  <c r="E139" i="9"/>
  <c r="H138" i="9"/>
  <c r="G138" i="9"/>
  <c r="E138" i="9" s="1"/>
  <c r="F138" i="9"/>
  <c r="H137" i="9"/>
  <c r="G137" i="9"/>
  <c r="E137" i="9" s="1"/>
  <c r="B137" i="9" s="1"/>
  <c r="F137" i="9"/>
  <c r="H136" i="9"/>
  <c r="G136" i="9"/>
  <c r="F136" i="9"/>
  <c r="H135" i="9"/>
  <c r="E135" i="9" s="1"/>
  <c r="B135" i="9" s="1"/>
  <c r="G135" i="9"/>
  <c r="F135" i="9"/>
  <c r="H134" i="9"/>
  <c r="G134" i="9"/>
  <c r="F134" i="9"/>
  <c r="E134" i="9"/>
  <c r="B134" i="9" s="1"/>
  <c r="H133" i="9"/>
  <c r="G133" i="9"/>
  <c r="F133" i="9"/>
  <c r="H132" i="9"/>
  <c r="G132" i="9"/>
  <c r="F132" i="9"/>
  <c r="E132" i="9"/>
  <c r="B132" i="9" s="1"/>
  <c r="H131" i="9"/>
  <c r="G131" i="9"/>
  <c r="F131" i="9"/>
  <c r="E131" i="9"/>
  <c r="H130" i="9"/>
  <c r="G130" i="9"/>
  <c r="E130" i="9" s="1"/>
  <c r="F130" i="9"/>
  <c r="H129" i="9"/>
  <c r="G129" i="9"/>
  <c r="E129" i="9" s="1"/>
  <c r="B129" i="9" s="1"/>
  <c r="F129" i="9"/>
  <c r="H128" i="9"/>
  <c r="G128" i="9"/>
  <c r="F128" i="9"/>
  <c r="H127" i="9"/>
  <c r="E127" i="9" s="1"/>
  <c r="B127" i="9" s="1"/>
  <c r="G127" i="9"/>
  <c r="F127" i="9"/>
  <c r="H126" i="9"/>
  <c r="G126" i="9"/>
  <c r="F126" i="9"/>
  <c r="E126" i="9"/>
  <c r="B126" i="9" s="1"/>
  <c r="H125" i="9"/>
  <c r="G125" i="9"/>
  <c r="F125" i="9"/>
  <c r="H124" i="9"/>
  <c r="G124" i="9"/>
  <c r="F124" i="9"/>
  <c r="E124" i="9"/>
  <c r="B124" i="9" s="1"/>
  <c r="H123" i="9"/>
  <c r="G123" i="9"/>
  <c r="F123" i="9"/>
  <c r="E123" i="9"/>
  <c r="H122" i="9"/>
  <c r="G122" i="9"/>
  <c r="E122" i="9" s="1"/>
  <c r="F122" i="9"/>
  <c r="H121" i="9"/>
  <c r="G121" i="9"/>
  <c r="E121" i="9" s="1"/>
  <c r="B121" i="9" s="1"/>
  <c r="F121" i="9"/>
  <c r="H120" i="9"/>
  <c r="G120" i="9"/>
  <c r="F120" i="9"/>
  <c r="H119" i="9"/>
  <c r="E119" i="9" s="1"/>
  <c r="B119" i="9" s="1"/>
  <c r="G119" i="9"/>
  <c r="F119" i="9"/>
  <c r="H118" i="9"/>
  <c r="G118" i="9"/>
  <c r="E118" i="9" s="1"/>
  <c r="B118" i="9" s="1"/>
  <c r="F118" i="9"/>
  <c r="H117" i="9"/>
  <c r="G117" i="9"/>
  <c r="F117" i="9"/>
  <c r="H116" i="9"/>
  <c r="G116" i="9"/>
  <c r="F116" i="9"/>
  <c r="E116" i="9"/>
  <c r="B116" i="9" s="1"/>
  <c r="H115" i="9"/>
  <c r="G115" i="9"/>
  <c r="F115" i="9"/>
  <c r="E115" i="9"/>
  <c r="H114" i="9"/>
  <c r="G114" i="9"/>
  <c r="E114" i="9" s="1"/>
  <c r="F114" i="9"/>
  <c r="H113" i="9"/>
  <c r="G113" i="9"/>
  <c r="E113" i="9" s="1"/>
  <c r="B113" i="9" s="1"/>
  <c r="F113" i="9"/>
  <c r="H112" i="9"/>
  <c r="G112" i="9"/>
  <c r="F112" i="9"/>
  <c r="H111" i="9"/>
  <c r="E111" i="9" s="1"/>
  <c r="B111" i="9" s="1"/>
  <c r="G111" i="9"/>
  <c r="F111" i="9"/>
  <c r="H110" i="9"/>
  <c r="G110" i="9"/>
  <c r="F110" i="9"/>
  <c r="E110" i="9"/>
  <c r="B110" i="9" s="1"/>
  <c r="H109" i="9"/>
  <c r="G109" i="9"/>
  <c r="F109" i="9"/>
  <c r="H108" i="9"/>
  <c r="G108" i="9"/>
  <c r="F108" i="9"/>
  <c r="E108" i="9"/>
  <c r="B108" i="9" s="1"/>
  <c r="H107" i="9"/>
  <c r="G107" i="9"/>
  <c r="F107" i="9"/>
  <c r="E107" i="9"/>
  <c r="H106" i="9"/>
  <c r="G106" i="9"/>
  <c r="E106" i="9" s="1"/>
  <c r="F106" i="9"/>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F100" i="9"/>
  <c r="E100" i="9"/>
  <c r="B100" i="9" s="1"/>
  <c r="H99" i="9"/>
  <c r="E99" i="9" s="1"/>
  <c r="G99" i="9"/>
  <c r="F99" i="9"/>
  <c r="H98" i="9"/>
  <c r="G98" i="9"/>
  <c r="E98" i="9" s="1"/>
  <c r="B98" i="9" s="1"/>
  <c r="F98" i="9"/>
  <c r="H97" i="9"/>
  <c r="G97" i="9"/>
  <c r="E97" i="9" s="1"/>
  <c r="B97" i="9" s="1"/>
  <c r="F97" i="9"/>
  <c r="H96" i="9"/>
  <c r="G96" i="9"/>
  <c r="E96" i="9" s="1"/>
  <c r="B96" i="9" s="1"/>
  <c r="F96" i="9"/>
  <c r="H95" i="9"/>
  <c r="E95" i="9" s="1"/>
  <c r="G95" i="9"/>
  <c r="F95" i="9"/>
  <c r="B95" i="9"/>
  <c r="H94" i="9"/>
  <c r="G94" i="9"/>
  <c r="F94" i="9"/>
  <c r="E94" i="9"/>
  <c r="B94" i="9" s="1"/>
  <c r="H93" i="9"/>
  <c r="G93" i="9"/>
  <c r="E93" i="9" s="1"/>
  <c r="F93" i="9"/>
  <c r="B93" i="9"/>
  <c r="H92" i="9"/>
  <c r="G92" i="9"/>
  <c r="F92" i="9"/>
  <c r="E92" i="9"/>
  <c r="B92" i="9" s="1"/>
  <c r="H91" i="9"/>
  <c r="E91" i="9" s="1"/>
  <c r="G91" i="9"/>
  <c r="F91" i="9"/>
  <c r="H90" i="9"/>
  <c r="G90" i="9"/>
  <c r="E90" i="9" s="1"/>
  <c r="B90" i="9" s="1"/>
  <c r="F90" i="9"/>
  <c r="H89" i="9"/>
  <c r="G89" i="9"/>
  <c r="E89" i="9" s="1"/>
  <c r="B89" i="9" s="1"/>
  <c r="F89" i="9"/>
  <c r="H88" i="9"/>
  <c r="G88" i="9"/>
  <c r="E88" i="9" s="1"/>
  <c r="B88" i="9" s="1"/>
  <c r="F88" i="9"/>
  <c r="H87" i="9"/>
  <c r="E87" i="9" s="1"/>
  <c r="G87" i="9"/>
  <c r="F87" i="9"/>
  <c r="B87" i="9"/>
  <c r="H86" i="9"/>
  <c r="G86" i="9"/>
  <c r="F86" i="9"/>
  <c r="E86" i="9"/>
  <c r="B86" i="9" s="1"/>
  <c r="H85" i="9"/>
  <c r="G85" i="9"/>
  <c r="E85" i="9" s="1"/>
  <c r="F85" i="9"/>
  <c r="B85" i="9"/>
  <c r="H84" i="9"/>
  <c r="G84" i="9"/>
  <c r="F84" i="9"/>
  <c r="E84" i="9"/>
  <c r="B84" i="9" s="1"/>
  <c r="H83" i="9"/>
  <c r="E83" i="9" s="1"/>
  <c r="G83" i="9"/>
  <c r="F83" i="9"/>
  <c r="H82" i="9"/>
  <c r="G82" i="9"/>
  <c r="E82" i="9" s="1"/>
  <c r="B82" i="9" s="1"/>
  <c r="F82" i="9"/>
  <c r="H81" i="9"/>
  <c r="G81" i="9"/>
  <c r="E81" i="9" s="1"/>
  <c r="B81" i="9" s="1"/>
  <c r="F81" i="9"/>
  <c r="H80" i="9"/>
  <c r="G80" i="9"/>
  <c r="E80" i="9" s="1"/>
  <c r="B80" i="9" s="1"/>
  <c r="F80" i="9"/>
  <c r="H79" i="9"/>
  <c r="E79" i="9" s="1"/>
  <c r="G79" i="9"/>
  <c r="F79" i="9"/>
  <c r="B79" i="9"/>
  <c r="H78" i="9"/>
  <c r="G78" i="9"/>
  <c r="F78" i="9"/>
  <c r="E78" i="9"/>
  <c r="B78" i="9" s="1"/>
  <c r="H77" i="9"/>
  <c r="G77" i="9"/>
  <c r="E77" i="9" s="1"/>
  <c r="F77" i="9"/>
  <c r="B77" i="9"/>
  <c r="H76" i="9"/>
  <c r="G76" i="9"/>
  <c r="F76" i="9"/>
  <c r="E76" i="9"/>
  <c r="B76" i="9" s="1"/>
  <c r="H75" i="9"/>
  <c r="E75" i="9" s="1"/>
  <c r="G75" i="9"/>
  <c r="F75" i="9"/>
  <c r="H74" i="9"/>
  <c r="G74" i="9"/>
  <c r="E74" i="9" s="1"/>
  <c r="B74" i="9" s="1"/>
  <c r="F74" i="9"/>
  <c r="H73" i="9"/>
  <c r="G73" i="9"/>
  <c r="E73" i="9" s="1"/>
  <c r="B73" i="9" s="1"/>
  <c r="F73" i="9"/>
  <c r="H72" i="9"/>
  <c r="G72" i="9"/>
  <c r="E72" i="9" s="1"/>
  <c r="B72" i="9" s="1"/>
  <c r="F72" i="9"/>
  <c r="H71" i="9"/>
  <c r="E71" i="9" s="1"/>
  <c r="G71" i="9"/>
  <c r="F71" i="9"/>
  <c r="B71" i="9"/>
  <c r="H70" i="9"/>
  <c r="G70" i="9"/>
  <c r="F70" i="9"/>
  <c r="H69" i="9"/>
  <c r="G69" i="9"/>
  <c r="F69" i="9"/>
  <c r="H68" i="9"/>
  <c r="G68" i="9"/>
  <c r="F68" i="9"/>
  <c r="H67" i="9"/>
  <c r="G67" i="9"/>
  <c r="F67" i="9"/>
  <c r="H66" i="9"/>
  <c r="G66" i="9"/>
  <c r="E66" i="9" s="1"/>
  <c r="B66" i="9" s="1"/>
  <c r="F66" i="9"/>
  <c r="H65" i="9"/>
  <c r="G65" i="9"/>
  <c r="E65" i="9" s="1"/>
  <c r="B65" i="9" s="1"/>
  <c r="F65" i="9"/>
  <c r="H64" i="9"/>
  <c r="G64" i="9"/>
  <c r="E64" i="9" s="1"/>
  <c r="B64" i="9" s="1"/>
  <c r="F64" i="9"/>
  <c r="H63" i="9"/>
  <c r="E63" i="9" s="1"/>
  <c r="G63" i="9"/>
  <c r="F63" i="9"/>
  <c r="B63" i="9"/>
  <c r="H62" i="9"/>
  <c r="G62" i="9"/>
  <c r="F62" i="9"/>
  <c r="E62" i="9"/>
  <c r="B62" i="9" s="1"/>
  <c r="H61" i="9"/>
  <c r="G61" i="9"/>
  <c r="E61" i="9" s="1"/>
  <c r="F61" i="9"/>
  <c r="B61" i="9"/>
  <c r="H60" i="9"/>
  <c r="G60" i="9"/>
  <c r="F60" i="9"/>
  <c r="E60" i="9"/>
  <c r="B60" i="9" s="1"/>
  <c r="H59" i="9"/>
  <c r="G59" i="9"/>
  <c r="F59" i="9"/>
  <c r="H58" i="9"/>
  <c r="G58" i="9"/>
  <c r="F58" i="9"/>
  <c r="H57" i="9"/>
  <c r="G57" i="9"/>
  <c r="E57" i="9" s="1"/>
  <c r="B57" i="9" s="1"/>
  <c r="F57" i="9"/>
  <c r="H56" i="9"/>
  <c r="G56" i="9"/>
  <c r="E56" i="9" s="1"/>
  <c r="B56" i="9" s="1"/>
  <c r="F56" i="9"/>
  <c r="H55" i="9"/>
  <c r="E55" i="9" s="1"/>
  <c r="G55" i="9"/>
  <c r="F55" i="9"/>
  <c r="B55" i="9"/>
  <c r="H54" i="9"/>
  <c r="G54" i="9"/>
  <c r="F54" i="9"/>
  <c r="E54" i="9"/>
  <c r="B54" i="9" s="1"/>
  <c r="H53" i="9"/>
  <c r="G53" i="9"/>
  <c r="E53" i="9" s="1"/>
  <c r="B53" i="9" s="1"/>
  <c r="F53" i="9"/>
  <c r="H52" i="9"/>
  <c r="E52" i="9" s="1"/>
  <c r="B52" i="9" s="1"/>
  <c r="G52" i="9"/>
  <c r="F52" i="9"/>
  <c r="H51" i="9"/>
  <c r="E51" i="9" s="1"/>
  <c r="G51" i="9"/>
  <c r="F51" i="9"/>
  <c r="H50" i="9"/>
  <c r="G50" i="9"/>
  <c r="E50" i="9" s="1"/>
  <c r="B50" i="9" s="1"/>
  <c r="F50" i="9"/>
  <c r="H49" i="9"/>
  <c r="G49" i="9"/>
  <c r="E49" i="9" s="1"/>
  <c r="B49" i="9" s="1"/>
  <c r="F49" i="9"/>
  <c r="H48" i="9"/>
  <c r="G48" i="9"/>
  <c r="E48" i="9" s="1"/>
  <c r="B48" i="9" s="1"/>
  <c r="F48" i="9"/>
  <c r="H47" i="9"/>
  <c r="E47" i="9" s="1"/>
  <c r="G47" i="9"/>
  <c r="F47" i="9"/>
  <c r="B47" i="9"/>
  <c r="H46" i="9"/>
  <c r="G46" i="9"/>
  <c r="F46" i="9"/>
  <c r="E46" i="9"/>
  <c r="B46" i="9" s="1"/>
  <c r="H45" i="9"/>
  <c r="G45" i="9"/>
  <c r="F45" i="9"/>
  <c r="H44" i="9"/>
  <c r="E44" i="9" s="1"/>
  <c r="B44" i="9" s="1"/>
  <c r="G44" i="9"/>
  <c r="F44" i="9"/>
  <c r="H43" i="9"/>
  <c r="G43" i="9"/>
  <c r="F43" i="9"/>
  <c r="H42" i="9"/>
  <c r="G42" i="9"/>
  <c r="F42" i="9"/>
  <c r="H41" i="9"/>
  <c r="G41" i="9"/>
  <c r="E41" i="9" s="1"/>
  <c r="B41" i="9" s="1"/>
  <c r="F41" i="9"/>
  <c r="H40" i="9"/>
  <c r="G40" i="9"/>
  <c r="F40" i="9"/>
  <c r="H39" i="9"/>
  <c r="G39" i="9"/>
  <c r="F39" i="9"/>
  <c r="H38" i="9"/>
  <c r="G38" i="9"/>
  <c r="F38" i="9"/>
  <c r="E38" i="9"/>
  <c r="B38" i="9" s="1"/>
  <c r="H37" i="9"/>
  <c r="G37" i="9"/>
  <c r="F37" i="9"/>
  <c r="H36" i="9"/>
  <c r="G36" i="9"/>
  <c r="F36" i="9"/>
  <c r="E36" i="9"/>
  <c r="B36" i="9" s="1"/>
  <c r="H35" i="9"/>
  <c r="E35" i="9" s="1"/>
  <c r="G35" i="9"/>
  <c r="F35" i="9"/>
  <c r="B35" i="9"/>
  <c r="H34" i="9"/>
  <c r="G34" i="9"/>
  <c r="F34" i="9"/>
  <c r="H33" i="9"/>
  <c r="G33" i="9"/>
  <c r="E33" i="9" s="1"/>
  <c r="B33" i="9" s="1"/>
  <c r="F33" i="9"/>
  <c r="H32" i="9"/>
  <c r="G32" i="9"/>
  <c r="F32" i="9"/>
  <c r="E32" i="9"/>
  <c r="B32" i="9" s="1"/>
  <c r="H31" i="9"/>
  <c r="E31" i="9" s="1"/>
  <c r="G31" i="9"/>
  <c r="F31" i="9"/>
  <c r="B31" i="9"/>
  <c r="H30" i="9"/>
  <c r="G30" i="9"/>
  <c r="F30" i="9"/>
  <c r="E30" i="9"/>
  <c r="B30" i="9" s="1"/>
  <c r="H29" i="9"/>
  <c r="G29" i="9"/>
  <c r="E29" i="9" s="1"/>
  <c r="F29" i="9"/>
  <c r="B29" i="9"/>
  <c r="H28" i="9"/>
  <c r="G28" i="9"/>
  <c r="F28" i="9"/>
  <c r="E28" i="9"/>
  <c r="B28" i="9" s="1"/>
  <c r="H27" i="9"/>
  <c r="G27" i="9"/>
  <c r="F27" i="9"/>
  <c r="H26" i="9"/>
  <c r="G26" i="9"/>
  <c r="F26" i="9"/>
  <c r="H25" i="9"/>
  <c r="G25" i="9"/>
  <c r="F25" i="9"/>
  <c r="H24" i="9"/>
  <c r="G24" i="9"/>
  <c r="F24" i="9"/>
  <c r="H23" i="9"/>
  <c r="G23" i="9"/>
  <c r="F23" i="9"/>
  <c r="H22" i="9"/>
  <c r="G22" i="9"/>
  <c r="F22" i="9"/>
  <c r="E22" i="9"/>
  <c r="B22" i="9" s="1"/>
  <c r="H21" i="9"/>
  <c r="G21" i="9"/>
  <c r="F21" i="9"/>
  <c r="F20" i="9"/>
  <c r="F4" i="9"/>
  <c r="O3" i="9"/>
  <c r="G183" i="9" s="1"/>
  <c r="E183" i="9" s="1"/>
  <c r="B183" i="9" s="1"/>
  <c r="I3" i="9"/>
  <c r="H3" i="9"/>
  <c r="G3" i="9"/>
  <c r="D101" i="8"/>
  <c r="I36" i="3" s="1"/>
  <c r="D95" i="8"/>
  <c r="D90" i="8"/>
  <c r="D85" i="8"/>
  <c r="D80" i="8"/>
  <c r="C1555" i="1" s="1"/>
  <c r="D75" i="8"/>
  <c r="D70" i="8"/>
  <c r="D65" i="8"/>
  <c r="D60" i="8"/>
  <c r="C1535" i="1" s="1"/>
  <c r="D55" i="8"/>
  <c r="C1530" i="1" s="1"/>
  <c r="G1530" i="1" s="1"/>
  <c r="D50" i="8"/>
  <c r="C1525" i="1" s="1"/>
  <c r="G1525" i="1" s="1"/>
  <c r="D44" i="8"/>
  <c r="D36" i="8"/>
  <c r="D26" i="8"/>
  <c r="D18" i="8"/>
  <c r="D8" i="8"/>
  <c r="C1483" i="1" s="1"/>
  <c r="H1483" i="1" s="1"/>
  <c r="E44" i="7"/>
  <c r="D44" i="7"/>
  <c r="E39" i="7"/>
  <c r="D39" i="7"/>
  <c r="D38" i="7" s="1"/>
  <c r="E38" i="7"/>
  <c r="E30" i="7"/>
  <c r="D30" i="7"/>
  <c r="E23" i="7"/>
  <c r="E22" i="7" s="1"/>
  <c r="D23" i="7"/>
  <c r="D22" i="7"/>
  <c r="E14" i="7"/>
  <c r="D14" i="7"/>
  <c r="E7" i="7"/>
  <c r="E6" i="7" s="1"/>
  <c r="D1437" i="1"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F90" i="6"/>
  <c r="E90" i="6"/>
  <c r="E89" i="6" s="1"/>
  <c r="D90" i="6"/>
  <c r="D89"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49" i="6"/>
  <c r="F48" i="6"/>
  <c r="F47" i="6"/>
  <c r="F46" i="6"/>
  <c r="F45" i="6"/>
  <c r="F44" i="6"/>
  <c r="E43" i="6"/>
  <c r="D43" i="6"/>
  <c r="F42" i="6"/>
  <c r="F41" i="6"/>
  <c r="F40" i="6"/>
  <c r="E39" i="6"/>
  <c r="F39" i="6" s="1"/>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E245" i="5" s="1"/>
  <c r="D246" i="5"/>
  <c r="F244" i="5"/>
  <c r="F243" i="5"/>
  <c r="E242" i="5"/>
  <c r="D242" i="5"/>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D206" i="5" s="1"/>
  <c r="G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H289" i="9" s="1"/>
  <c r="D180" i="5"/>
  <c r="F179" i="5"/>
  <c r="F178" i="5"/>
  <c r="F173" i="5"/>
  <c r="F172" i="5"/>
  <c r="F171" i="5"/>
  <c r="F170" i="5"/>
  <c r="E170" i="5"/>
  <c r="D1148" i="1" s="1"/>
  <c r="H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D149" i="5"/>
  <c r="F148" i="5"/>
  <c r="F147" i="5"/>
  <c r="D146" i="5"/>
  <c r="F145" i="5"/>
  <c r="F144" i="5"/>
  <c r="F143" i="5"/>
  <c r="E142" i="5"/>
  <c r="D142" i="5"/>
  <c r="F142" i="5" s="1"/>
  <c r="F141" i="5"/>
  <c r="F140" i="5"/>
  <c r="F139" i="5"/>
  <c r="F138" i="5"/>
  <c r="F137" i="5"/>
  <c r="F136" i="5"/>
  <c r="E135" i="5"/>
  <c r="E134" i="5" s="1"/>
  <c r="D135" i="5"/>
  <c r="D134"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F86" i="5"/>
  <c r="F85" i="5"/>
  <c r="F84" i="5"/>
  <c r="F83" i="5"/>
  <c r="F82" i="5"/>
  <c r="F81" i="5"/>
  <c r="F80" i="5"/>
  <c r="F79" i="5"/>
  <c r="E79" i="5"/>
  <c r="D79" i="5"/>
  <c r="E78"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5" i="5"/>
  <c r="F54" i="5"/>
  <c r="F53"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D580" i="4"/>
  <c r="F580" i="4" s="1"/>
  <c r="F579" i="4"/>
  <c r="F578" i="4"/>
  <c r="F577" i="4"/>
  <c r="E577" i="4"/>
  <c r="G182" i="9" s="1"/>
  <c r="E182" i="9" s="1"/>
  <c r="B182" i="9" s="1"/>
  <c r="D577" i="4"/>
  <c r="F576" i="4"/>
  <c r="F575" i="4"/>
  <c r="F574" i="4"/>
  <c r="E574" i="4"/>
  <c r="D574" i="4"/>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E263" i="4" s="1"/>
  <c r="D259" i="1" s="1"/>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E236" i="4"/>
  <c r="D236" i="4"/>
  <c r="F235" i="4"/>
  <c r="F234" i="4"/>
  <c r="F233" i="4"/>
  <c r="F232"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F159" i="4" s="1"/>
  <c r="F158" i="4"/>
  <c r="F157" i="4"/>
  <c r="F156" i="4"/>
  <c r="F155" i="4"/>
  <c r="F154" i="4"/>
  <c r="E153" i="4"/>
  <c r="D153" i="4"/>
  <c r="F153" i="4" s="1"/>
  <c r="D152" i="4"/>
  <c r="C148" i="1" s="1"/>
  <c r="F150" i="4"/>
  <c r="F149" i="4"/>
  <c r="F148" i="4"/>
  <c r="F147" i="4"/>
  <c r="F146" i="4"/>
  <c r="F145" i="4"/>
  <c r="F144" i="4"/>
  <c r="F143" i="4"/>
  <c r="F142" i="4"/>
  <c r="F141" i="4"/>
  <c r="E140" i="4"/>
  <c r="E139" i="4" s="1"/>
  <c r="D140" i="4"/>
  <c r="F138" i="4"/>
  <c r="F137" i="4"/>
  <c r="F136" i="4"/>
  <c r="F135" i="4"/>
  <c r="F134" i="4"/>
  <c r="E134" i="4"/>
  <c r="D134" i="4"/>
  <c r="F133" i="4"/>
  <c r="E133" i="4"/>
  <c r="D133" i="4"/>
  <c r="F132" i="4"/>
  <c r="F131" i="4"/>
  <c r="F130" i="4"/>
  <c r="F129" i="4"/>
  <c r="E128" i="4"/>
  <c r="D128" i="4"/>
  <c r="F128" i="4" s="1"/>
  <c r="F127" i="4"/>
  <c r="F126" i="4"/>
  <c r="E125" i="4"/>
  <c r="E124" i="4" s="1"/>
  <c r="D125" i="4"/>
  <c r="D124" i="4" s="1"/>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E62" i="4"/>
  <c r="D62" i="4"/>
  <c r="F62" i="4" s="1"/>
  <c r="F61" i="4"/>
  <c r="F60" i="4"/>
  <c r="E59" i="4"/>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C4" i="1"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H1577" i="1"/>
  <c r="G1577" i="1"/>
  <c r="C1577" i="1"/>
  <c r="G1575" i="1"/>
  <c r="C1575" i="1"/>
  <c r="H1575" i="1" s="1"/>
  <c r="C1574" i="1"/>
  <c r="H1573" i="1"/>
  <c r="G1573" i="1"/>
  <c r="C1573" i="1"/>
  <c r="H1572" i="1"/>
  <c r="C1572" i="1"/>
  <c r="G1572" i="1" s="1"/>
  <c r="G1571" i="1"/>
  <c r="C1571" i="1"/>
  <c r="H1571" i="1" s="1"/>
  <c r="C1570" i="1"/>
  <c r="G1570" i="1" s="1"/>
  <c r="H1569" i="1"/>
  <c r="C1569" i="1"/>
  <c r="G1569" i="1" s="1"/>
  <c r="H1568" i="1"/>
  <c r="C1568" i="1"/>
  <c r="G1568" i="1" s="1"/>
  <c r="G1567" i="1"/>
  <c r="C1567" i="1"/>
  <c r="H1567" i="1" s="1"/>
  <c r="H1566" i="1"/>
  <c r="C1566" i="1"/>
  <c r="G1566" i="1" s="1"/>
  <c r="C1565" i="1"/>
  <c r="G1565" i="1" s="1"/>
  <c r="C1564" i="1"/>
  <c r="G1564" i="1" s="1"/>
  <c r="C1563" i="1"/>
  <c r="H1563" i="1" s="1"/>
  <c r="C1562" i="1"/>
  <c r="G1562" i="1" s="1"/>
  <c r="C1561" i="1"/>
  <c r="H1561" i="1" s="1"/>
  <c r="C1560" i="1"/>
  <c r="G1559" i="1"/>
  <c r="C1559" i="1"/>
  <c r="H1559" i="1" s="1"/>
  <c r="C1558" i="1"/>
  <c r="H1557" i="1"/>
  <c r="G1557" i="1"/>
  <c r="C1557" i="1"/>
  <c r="H1556" i="1"/>
  <c r="C1556" i="1"/>
  <c r="G1556" i="1" s="1"/>
  <c r="C1554" i="1"/>
  <c r="H1553" i="1"/>
  <c r="G1553" i="1"/>
  <c r="C1553" i="1"/>
  <c r="H1552" i="1"/>
  <c r="C1552" i="1"/>
  <c r="G1552" i="1" s="1"/>
  <c r="G1551" i="1"/>
  <c r="C1551" i="1"/>
  <c r="H1551" i="1" s="1"/>
  <c r="H1550" i="1"/>
  <c r="C1550" i="1"/>
  <c r="G1550" i="1" s="1"/>
  <c r="H1549" i="1"/>
  <c r="G1549" i="1"/>
  <c r="C1549" i="1"/>
  <c r="H1548" i="1"/>
  <c r="C1548" i="1"/>
  <c r="G1548" i="1" s="1"/>
  <c r="G1547" i="1"/>
  <c r="C1547" i="1"/>
  <c r="H1547" i="1" s="1"/>
  <c r="H1546" i="1"/>
  <c r="C1546" i="1"/>
  <c r="G1546" i="1" s="1"/>
  <c r="H1545" i="1"/>
  <c r="G1545" i="1"/>
  <c r="C1545" i="1"/>
  <c r="C1544" i="1"/>
  <c r="G1544" i="1" s="1"/>
  <c r="G1543" i="1"/>
  <c r="C1543" i="1"/>
  <c r="H1543" i="1" s="1"/>
  <c r="C1542" i="1"/>
  <c r="G1542" i="1" s="1"/>
  <c r="H1541" i="1"/>
  <c r="G1541" i="1"/>
  <c r="C1541" i="1"/>
  <c r="C1540" i="1"/>
  <c r="C1539" i="1"/>
  <c r="H1539" i="1" s="1"/>
  <c r="C1538" i="1"/>
  <c r="H1537" i="1"/>
  <c r="G1537" i="1"/>
  <c r="C1537" i="1"/>
  <c r="H1536" i="1"/>
  <c r="C1536" i="1"/>
  <c r="G1536" i="1" s="1"/>
  <c r="C1534" i="1"/>
  <c r="C1533" i="1"/>
  <c r="H1533" i="1" s="1"/>
  <c r="C1532" i="1"/>
  <c r="G1532" i="1" s="1"/>
  <c r="C1531" i="1"/>
  <c r="H1531" i="1" s="1"/>
  <c r="H1529" i="1"/>
  <c r="G1529" i="1"/>
  <c r="C1529" i="1"/>
  <c r="H1528" i="1"/>
  <c r="C1528" i="1"/>
  <c r="G1528" i="1" s="1"/>
  <c r="C1527" i="1"/>
  <c r="H1527" i="1" s="1"/>
  <c r="H1526" i="1"/>
  <c r="C1526" i="1"/>
  <c r="G1526" i="1" s="1"/>
  <c r="G1523" i="1"/>
  <c r="C1523" i="1"/>
  <c r="H1523" i="1" s="1"/>
  <c r="C1522" i="1"/>
  <c r="G1522" i="1" s="1"/>
  <c r="H1521" i="1"/>
  <c r="G1521" i="1"/>
  <c r="C1521" i="1"/>
  <c r="C1520" i="1"/>
  <c r="G1519" i="1"/>
  <c r="C1519" i="1"/>
  <c r="H1519" i="1" s="1"/>
  <c r="C1516" i="1"/>
  <c r="G1516" i="1" s="1"/>
  <c r="C1515" i="1"/>
  <c r="H1515" i="1" s="1"/>
  <c r="C1514" i="1"/>
  <c r="G1514" i="1" s="1"/>
  <c r="H1513" i="1"/>
  <c r="G1513" i="1"/>
  <c r="C1513" i="1"/>
  <c r="C1512" i="1"/>
  <c r="C1511" i="1"/>
  <c r="H1511" i="1" s="1"/>
  <c r="C1510" i="1"/>
  <c r="H1509" i="1"/>
  <c r="G1509" i="1"/>
  <c r="C1509" i="1"/>
  <c r="C1508" i="1"/>
  <c r="G1508" i="1" s="1"/>
  <c r="G1507" i="1"/>
  <c r="C1507" i="1"/>
  <c r="H1507" i="1" s="1"/>
  <c r="C1506" i="1"/>
  <c r="G1506" i="1" s="1"/>
  <c r="H1505" i="1"/>
  <c r="G1505" i="1"/>
  <c r="C1505" i="1"/>
  <c r="C1504" i="1"/>
  <c r="G1504" i="1" s="1"/>
  <c r="C1503" i="1"/>
  <c r="H1503" i="1" s="1"/>
  <c r="C1502" i="1"/>
  <c r="G1502" i="1" s="1"/>
  <c r="C1501" i="1"/>
  <c r="H1501" i="1" s="1"/>
  <c r="C1500" i="1"/>
  <c r="G1500" i="1" s="1"/>
  <c r="C1498" i="1"/>
  <c r="G1498" i="1" s="1"/>
  <c r="C1497" i="1"/>
  <c r="H1497" i="1" s="1"/>
  <c r="C1496" i="1"/>
  <c r="G1495" i="1"/>
  <c r="C1495" i="1"/>
  <c r="H1495" i="1" s="1"/>
  <c r="C1494" i="1"/>
  <c r="C1493" i="1"/>
  <c r="G1493" i="1" s="1"/>
  <c r="C1492" i="1"/>
  <c r="G1492" i="1" s="1"/>
  <c r="C1491" i="1"/>
  <c r="H1491" i="1" s="1"/>
  <c r="H1490" i="1"/>
  <c r="C1490" i="1"/>
  <c r="G1490" i="1" s="1"/>
  <c r="C1489" i="1"/>
  <c r="H1489" i="1" s="1"/>
  <c r="C1488" i="1"/>
  <c r="G1488" i="1" s="1"/>
  <c r="G1487" i="1"/>
  <c r="C1487" i="1"/>
  <c r="H1487" i="1" s="1"/>
  <c r="C1486" i="1"/>
  <c r="G1486" i="1" s="1"/>
  <c r="C1485" i="1"/>
  <c r="G1485" i="1" s="1"/>
  <c r="C1484" i="1"/>
  <c r="G1484" i="1" s="1"/>
  <c r="C1482" i="1"/>
  <c r="G1482" i="1" s="1"/>
  <c r="C1480" i="1"/>
  <c r="D1479" i="1"/>
  <c r="C1479" i="1"/>
  <c r="D1478" i="1"/>
  <c r="C1478" i="1"/>
  <c r="D1477" i="1"/>
  <c r="C1477" i="1"/>
  <c r="D1476" i="1"/>
  <c r="C1476" i="1"/>
  <c r="D1475" i="1"/>
  <c r="C1475" i="1"/>
  <c r="H1475" i="1" s="1"/>
  <c r="D1474" i="1"/>
  <c r="C1474" i="1"/>
  <c r="D1473" i="1"/>
  <c r="C1473" i="1"/>
  <c r="D1472" i="1"/>
  <c r="C1472" i="1"/>
  <c r="D1471" i="1"/>
  <c r="C1471" i="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D1460" i="1"/>
  <c r="C1460" i="1"/>
  <c r="D1459" i="1"/>
  <c r="C1459" i="1"/>
  <c r="D1458" i="1"/>
  <c r="C1458" i="1"/>
  <c r="D1457" i="1"/>
  <c r="C1457" i="1"/>
  <c r="D1456" i="1"/>
  <c r="C1456" i="1"/>
  <c r="D1455" i="1"/>
  <c r="C1455" i="1"/>
  <c r="D1454" i="1"/>
  <c r="C1454" i="1"/>
  <c r="H1454" i="1" s="1"/>
  <c r="D1453" i="1"/>
  <c r="G1452" i="1"/>
  <c r="D1452" i="1"/>
  <c r="C1452" i="1"/>
  <c r="G1451" i="1"/>
  <c r="D1451" i="1"/>
  <c r="C1451" i="1"/>
  <c r="G1450" i="1"/>
  <c r="D1450" i="1"/>
  <c r="C1450" i="1"/>
  <c r="G1449" i="1"/>
  <c r="D1449" i="1"/>
  <c r="C1449" i="1"/>
  <c r="G1448" i="1"/>
  <c r="D1448" i="1"/>
  <c r="C1448" i="1"/>
  <c r="G1447" i="1"/>
  <c r="D1447" i="1"/>
  <c r="C1447" i="1"/>
  <c r="G1446" i="1"/>
  <c r="D1446" i="1"/>
  <c r="C1446" i="1"/>
  <c r="D1445" i="1"/>
  <c r="H1445" i="1" s="1"/>
  <c r="C1445" i="1"/>
  <c r="D1444" i="1"/>
  <c r="C1444" i="1"/>
  <c r="D1443" i="1"/>
  <c r="C1443" i="1"/>
  <c r="D1442" i="1"/>
  <c r="C1442" i="1"/>
  <c r="D1441" i="1"/>
  <c r="C1441" i="1"/>
  <c r="D1440" i="1"/>
  <c r="C1440" i="1"/>
  <c r="D1439" i="1"/>
  <c r="C1439" i="1"/>
  <c r="D1438" i="1"/>
  <c r="D1434" i="1"/>
  <c r="C1434" i="1"/>
  <c r="G1434" i="1" s="1"/>
  <c r="H1433" i="1"/>
  <c r="D1433" i="1"/>
  <c r="C1433" i="1"/>
  <c r="D1432" i="1"/>
  <c r="H1432" i="1" s="1"/>
  <c r="C1432" i="1"/>
  <c r="D1431" i="1"/>
  <c r="C1431" i="1"/>
  <c r="D1430" i="1"/>
  <c r="C1430" i="1"/>
  <c r="G1430" i="1" s="1"/>
  <c r="D1429" i="1"/>
  <c r="C1429" i="1"/>
  <c r="D1428" i="1"/>
  <c r="H1428" i="1" s="1"/>
  <c r="C1428" i="1"/>
  <c r="D1427" i="1"/>
  <c r="C1427" i="1"/>
  <c r="D1426" i="1"/>
  <c r="C1426" i="1"/>
  <c r="G1426" i="1" s="1"/>
  <c r="H1425" i="1"/>
  <c r="D1425" i="1"/>
  <c r="C1425" i="1"/>
  <c r="D1424" i="1"/>
  <c r="H1424" i="1" s="1"/>
  <c r="C1424" i="1"/>
  <c r="D1423" i="1"/>
  <c r="D1422" i="1"/>
  <c r="C1422" i="1"/>
  <c r="G1422" i="1" s="1"/>
  <c r="H1421" i="1"/>
  <c r="D1421" i="1"/>
  <c r="C1421" i="1"/>
  <c r="D1420" i="1"/>
  <c r="H1420" i="1" s="1"/>
  <c r="C1420" i="1"/>
  <c r="D1419" i="1"/>
  <c r="C1419" i="1"/>
  <c r="D1418" i="1"/>
  <c r="C1418" i="1"/>
  <c r="G1418" i="1" s="1"/>
  <c r="H1417" i="1"/>
  <c r="D1417" i="1"/>
  <c r="C1417" i="1"/>
  <c r="D1416" i="1"/>
  <c r="H1416" i="1" s="1"/>
  <c r="C1416" i="1"/>
  <c r="D1415" i="1"/>
  <c r="C1415" i="1"/>
  <c r="D1414" i="1"/>
  <c r="C1414" i="1"/>
  <c r="G1414" i="1" s="1"/>
  <c r="H1413" i="1"/>
  <c r="D1413" i="1"/>
  <c r="C1413" i="1"/>
  <c r="G1413" i="1" s="1"/>
  <c r="H1412" i="1"/>
  <c r="D1412" i="1"/>
  <c r="C1412" i="1"/>
  <c r="G1412" i="1" s="1"/>
  <c r="D1411" i="1"/>
  <c r="C1411" i="1"/>
  <c r="G1411" i="1" s="1"/>
  <c r="D1410" i="1"/>
  <c r="C1410" i="1"/>
  <c r="D1409" i="1"/>
  <c r="C1409" i="1"/>
  <c r="H1407" i="1"/>
  <c r="D1407" i="1"/>
  <c r="C1407" i="1"/>
  <c r="G1407" i="1" s="1"/>
  <c r="H1406" i="1"/>
  <c r="D1406" i="1"/>
  <c r="C1406" i="1"/>
  <c r="G1406" i="1" s="1"/>
  <c r="D1405" i="1"/>
  <c r="C1405" i="1"/>
  <c r="H1404" i="1"/>
  <c r="D1404" i="1"/>
  <c r="C1404" i="1"/>
  <c r="G1404" i="1" s="1"/>
  <c r="D1403" i="1"/>
  <c r="C1403" i="1"/>
  <c r="D1402" i="1"/>
  <c r="C1402" i="1"/>
  <c r="D1401" i="1"/>
  <c r="C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D1393" i="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D1382" i="1"/>
  <c r="H1382" i="1" s="1"/>
  <c r="C1382" i="1"/>
  <c r="G1382" i="1" s="1"/>
  <c r="H1381" i="1"/>
  <c r="D1381" i="1"/>
  <c r="C1381" i="1"/>
  <c r="G1381" i="1" s="1"/>
  <c r="D1380" i="1"/>
  <c r="C1380" i="1"/>
  <c r="G1380" i="1" s="1"/>
  <c r="H1379" i="1"/>
  <c r="D1379" i="1"/>
  <c r="C1379" i="1"/>
  <c r="G1379" i="1" s="1"/>
  <c r="D1378" i="1"/>
  <c r="C1378" i="1"/>
  <c r="H1377" i="1"/>
  <c r="D1377" i="1"/>
  <c r="C1377" i="1"/>
  <c r="G1377" i="1" s="1"/>
  <c r="D1376" i="1"/>
  <c r="C1376" i="1"/>
  <c r="G1376" i="1" s="1"/>
  <c r="D1375" i="1"/>
  <c r="C1375" i="1"/>
  <c r="H1374" i="1"/>
  <c r="D1374" i="1"/>
  <c r="C1374" i="1"/>
  <c r="G1374" i="1" s="1"/>
  <c r="D1373" i="1"/>
  <c r="C1373" i="1"/>
  <c r="H1372" i="1"/>
  <c r="D1372" i="1"/>
  <c r="C1372" i="1"/>
  <c r="G1372" i="1" s="1"/>
  <c r="H1371" i="1"/>
  <c r="D1371" i="1"/>
  <c r="C1371" i="1"/>
  <c r="G1371" i="1" s="1"/>
  <c r="D1370" i="1"/>
  <c r="C1370" i="1"/>
  <c r="D1369" i="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D1358" i="1"/>
  <c r="C1358" i="1"/>
  <c r="H1357" i="1"/>
  <c r="D1357" i="1"/>
  <c r="C1357" i="1"/>
  <c r="G1357" i="1" s="1"/>
  <c r="H1356" i="1"/>
  <c r="D1356" i="1"/>
  <c r="C1356" i="1"/>
  <c r="G1356" i="1" s="1"/>
  <c r="D1355" i="1"/>
  <c r="C1355" i="1"/>
  <c r="D1354" i="1"/>
  <c r="H1354" i="1" s="1"/>
  <c r="C1354" i="1"/>
  <c r="H1353" i="1"/>
  <c r="D1353" i="1"/>
  <c r="C1353" i="1"/>
  <c r="G1353" i="1" s="1"/>
  <c r="H1352" i="1"/>
  <c r="D1352" i="1"/>
  <c r="C1352" i="1"/>
  <c r="G1352" i="1" s="1"/>
  <c r="H1351" i="1"/>
  <c r="D1351" i="1"/>
  <c r="C1351" i="1"/>
  <c r="G1351" i="1" s="1"/>
  <c r="H1350" i="1"/>
  <c r="D1350" i="1"/>
  <c r="C1350" i="1"/>
  <c r="G1350" i="1" s="1"/>
  <c r="D1349" i="1"/>
  <c r="C1349" i="1"/>
  <c r="D1348" i="1"/>
  <c r="C1348" i="1"/>
  <c r="D1347" i="1"/>
  <c r="C1347" i="1"/>
  <c r="H1346" i="1"/>
  <c r="D1346" i="1"/>
  <c r="C1346" i="1"/>
  <c r="G1346" i="1" s="1"/>
  <c r="H1345" i="1"/>
  <c r="D1345" i="1"/>
  <c r="C1345" i="1"/>
  <c r="G1345" i="1" s="1"/>
  <c r="H1344" i="1"/>
  <c r="D1344" i="1"/>
  <c r="C1344" i="1"/>
  <c r="G1344" i="1" s="1"/>
  <c r="H1343" i="1"/>
  <c r="D1343" i="1"/>
  <c r="C1343" i="1"/>
  <c r="G1343" i="1" s="1"/>
  <c r="D1342" i="1"/>
  <c r="C1342" i="1"/>
  <c r="D1341" i="1"/>
  <c r="C1341" i="1"/>
  <c r="H1340" i="1"/>
  <c r="D1340" i="1"/>
  <c r="C1340" i="1"/>
  <c r="G1340" i="1" s="1"/>
  <c r="H1339" i="1"/>
  <c r="D1339" i="1"/>
  <c r="C1339" i="1"/>
  <c r="G1339" i="1" s="1"/>
  <c r="H1338" i="1"/>
  <c r="D1338" i="1"/>
  <c r="C1338" i="1"/>
  <c r="G1338" i="1" s="1"/>
  <c r="D1337" i="1"/>
  <c r="C1337" i="1"/>
  <c r="H1336" i="1"/>
  <c r="D1336" i="1"/>
  <c r="C1336" i="1"/>
  <c r="G1336" i="1" s="1"/>
  <c r="H1335" i="1"/>
  <c r="D1335" i="1"/>
  <c r="C1335" i="1"/>
  <c r="G1335" i="1" s="1"/>
  <c r="D1334" i="1"/>
  <c r="C1334" i="1"/>
  <c r="D1333" i="1"/>
  <c r="C1333" i="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D1324" i="1"/>
  <c r="C1324" i="1"/>
  <c r="H1323" i="1"/>
  <c r="D1323" i="1"/>
  <c r="C1323" i="1"/>
  <c r="G1323" i="1" s="1"/>
  <c r="D1322" i="1"/>
  <c r="H1322" i="1" s="1"/>
  <c r="C1322" i="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H1310" i="1"/>
  <c r="D1310" i="1"/>
  <c r="C1310" i="1"/>
  <c r="G1310" i="1" s="1"/>
  <c r="H1309" i="1"/>
  <c r="D1309" i="1"/>
  <c r="C1309" i="1"/>
  <c r="G1309" i="1" s="1"/>
  <c r="D1308" i="1"/>
  <c r="C1308" i="1"/>
  <c r="C1307" i="1"/>
  <c r="G1307" i="1" s="1"/>
  <c r="H1306" i="1"/>
  <c r="D1306" i="1"/>
  <c r="C1306" i="1"/>
  <c r="G1306" i="1" s="1"/>
  <c r="H1305" i="1"/>
  <c r="D1305" i="1"/>
  <c r="C1305" i="1"/>
  <c r="G1305" i="1" s="1"/>
  <c r="H1304" i="1"/>
  <c r="D1304" i="1"/>
  <c r="C1304" i="1"/>
  <c r="G1304" i="1" s="1"/>
  <c r="H1303" i="1"/>
  <c r="D1303" i="1"/>
  <c r="C1303" i="1"/>
  <c r="G1303" i="1" s="1"/>
  <c r="D1302" i="1"/>
  <c r="H1302" i="1" s="1"/>
  <c r="C1302" i="1"/>
  <c r="D1301" i="1"/>
  <c r="C1301" i="1"/>
  <c r="D1300" i="1"/>
  <c r="H1300" i="1" s="1"/>
  <c r="C1300"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H1278" i="1" s="1"/>
  <c r="C1278" i="1"/>
  <c r="D1277" i="1"/>
  <c r="H1277" i="1" s="1"/>
  <c r="C1277" i="1"/>
  <c r="G1277" i="1" s="1"/>
  <c r="D1276" i="1"/>
  <c r="H1276" i="1" s="1"/>
  <c r="C1276" i="1"/>
  <c r="G1276" i="1" s="1"/>
  <c r="D1275" i="1"/>
  <c r="C1275" i="1"/>
  <c r="D1274" i="1"/>
  <c r="C1274" i="1"/>
  <c r="D1273" i="1"/>
  <c r="C1273" i="1"/>
  <c r="D1272" i="1"/>
  <c r="H1272" i="1" s="1"/>
  <c r="C1272" i="1"/>
  <c r="G1272" i="1" s="1"/>
  <c r="D1271" i="1"/>
  <c r="C1271" i="1"/>
  <c r="D1270" i="1"/>
  <c r="H1270" i="1" s="1"/>
  <c r="C1270" i="1"/>
  <c r="D1269" i="1"/>
  <c r="C1269" i="1"/>
  <c r="D1268" i="1"/>
  <c r="H1268" i="1" s="1"/>
  <c r="C1268" i="1"/>
  <c r="D1267" i="1"/>
  <c r="H1267" i="1" s="1"/>
  <c r="C1267" i="1"/>
  <c r="G1267" i="1" s="1"/>
  <c r="H1266" i="1"/>
  <c r="D1266" i="1"/>
  <c r="C1266" i="1"/>
  <c r="D1265" i="1"/>
  <c r="C1265" i="1"/>
  <c r="D1264" i="1"/>
  <c r="C1264" i="1"/>
  <c r="G1264" i="1" s="1"/>
  <c r="D1263" i="1"/>
  <c r="C1263" i="1"/>
  <c r="D1262" i="1"/>
  <c r="H1262" i="1" s="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D1249" i="1"/>
  <c r="H1249" i="1" s="1"/>
  <c r="C1249" i="1"/>
  <c r="G1249" i="1" s="1"/>
  <c r="H1248" i="1"/>
  <c r="D1248" i="1"/>
  <c r="C1248" i="1"/>
  <c r="D1247" i="1"/>
  <c r="C1247" i="1"/>
  <c r="H1246" i="1"/>
  <c r="D1246" i="1"/>
  <c r="C1246" i="1"/>
  <c r="G1246" i="1" s="1"/>
  <c r="D1245" i="1"/>
  <c r="H1245" i="1" s="1"/>
  <c r="C1245" i="1"/>
  <c r="D1244" i="1"/>
  <c r="C1244" i="1"/>
  <c r="G1244" i="1" s="1"/>
  <c r="D1243" i="1"/>
  <c r="H1243" i="1" s="1"/>
  <c r="C1243" i="1"/>
  <c r="D1242" i="1"/>
  <c r="H1242" i="1" s="1"/>
  <c r="C1242" i="1"/>
  <c r="D1241" i="1"/>
  <c r="H1241" i="1" s="1"/>
  <c r="C1241" i="1"/>
  <c r="D1240" i="1"/>
  <c r="C1240" i="1"/>
  <c r="D1239" i="1"/>
  <c r="C1239" i="1"/>
  <c r="D1238" i="1"/>
  <c r="H1238" i="1" s="1"/>
  <c r="C1238" i="1"/>
  <c r="D1237" i="1"/>
  <c r="C1237" i="1"/>
  <c r="D1236" i="1"/>
  <c r="C1236" i="1"/>
  <c r="D1235" i="1"/>
  <c r="H1234" i="1"/>
  <c r="D1234" i="1"/>
  <c r="C1234" i="1"/>
  <c r="G1234" i="1" s="1"/>
  <c r="H1233" i="1"/>
  <c r="D1233" i="1"/>
  <c r="C1233" i="1"/>
  <c r="G1233" i="1" s="1"/>
  <c r="H1232" i="1"/>
  <c r="D1232" i="1"/>
  <c r="C1232" i="1"/>
  <c r="H1231" i="1"/>
  <c r="D1231" i="1"/>
  <c r="C1231" i="1"/>
  <c r="G1231" i="1" s="1"/>
  <c r="H1230" i="1"/>
  <c r="D1230" i="1"/>
  <c r="C1230" i="1"/>
  <c r="G1230" i="1" s="1"/>
  <c r="D1229" i="1"/>
  <c r="C1229" i="1"/>
  <c r="G1229" i="1" s="1"/>
  <c r="H1228" i="1"/>
  <c r="D1228" i="1"/>
  <c r="C1228" i="1"/>
  <c r="G1228" i="1" s="1"/>
  <c r="D1227" i="1"/>
  <c r="C1227" i="1"/>
  <c r="D1226" i="1"/>
  <c r="H1226" i="1" s="1"/>
  <c r="C1226" i="1"/>
  <c r="H1225" i="1"/>
  <c r="D1225" i="1"/>
  <c r="C1225" i="1"/>
  <c r="G1225" i="1" s="1"/>
  <c r="D1224" i="1"/>
  <c r="C1224" i="1"/>
  <c r="D1223" i="1"/>
  <c r="C1223" i="1"/>
  <c r="D1222" i="1"/>
  <c r="H1221" i="1"/>
  <c r="D1221" i="1"/>
  <c r="C1221" i="1"/>
  <c r="G1221" i="1" s="1"/>
  <c r="D1220" i="1"/>
  <c r="C1220" i="1"/>
  <c r="D1219" i="1"/>
  <c r="C1219" i="1"/>
  <c r="D1218" i="1"/>
  <c r="H1218" i="1" s="1"/>
  <c r="C1218" i="1"/>
  <c r="H1217" i="1"/>
  <c r="D1217" i="1"/>
  <c r="C1217" i="1"/>
  <c r="D1216" i="1"/>
  <c r="C1216" i="1"/>
  <c r="D1213" i="1"/>
  <c r="H1213" i="1" s="1"/>
  <c r="C1213" i="1"/>
  <c r="H1212" i="1"/>
  <c r="D1212" i="1"/>
  <c r="C1212" i="1"/>
  <c r="G1212" i="1" s="1"/>
  <c r="D1211" i="1"/>
  <c r="C1211" i="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D1201" i="1"/>
  <c r="C1201" i="1"/>
  <c r="G1201" i="1" s="1"/>
  <c r="H1200" i="1"/>
  <c r="D1200" i="1"/>
  <c r="C1200" i="1"/>
  <c r="G1200" i="1" s="1"/>
  <c r="H1199" i="1"/>
  <c r="D1199" i="1"/>
  <c r="C1199" i="1"/>
  <c r="G1199" i="1" s="1"/>
  <c r="D1198" i="1"/>
  <c r="C1198" i="1"/>
  <c r="G1198" i="1" s="1"/>
  <c r="D1197" i="1"/>
  <c r="C1197" i="1"/>
  <c r="G1197" i="1" s="1"/>
  <c r="H1196" i="1"/>
  <c r="D1196" i="1"/>
  <c r="C1196" i="1"/>
  <c r="G1196" i="1" s="1"/>
  <c r="H1195" i="1"/>
  <c r="D1195" i="1"/>
  <c r="C1195" i="1"/>
  <c r="G1195" i="1" s="1"/>
  <c r="D1194" i="1"/>
  <c r="C1194" i="1"/>
  <c r="D1193" i="1"/>
  <c r="C1193" i="1"/>
  <c r="G1193" i="1" s="1"/>
  <c r="H1192" i="1"/>
  <c r="D1192" i="1"/>
  <c r="C1192" i="1"/>
  <c r="G1192" i="1" s="1"/>
  <c r="D1191" i="1"/>
  <c r="H1191" i="1" s="1"/>
  <c r="C1191" i="1"/>
  <c r="D1190" i="1"/>
  <c r="C1190" i="1"/>
  <c r="G1190" i="1" s="1"/>
  <c r="D1189" i="1"/>
  <c r="C1189" i="1"/>
  <c r="H1188" i="1"/>
  <c r="D1188" i="1"/>
  <c r="C1188" i="1"/>
  <c r="G1188" i="1" s="1"/>
  <c r="D1187" i="1"/>
  <c r="H1187" i="1" s="1"/>
  <c r="C1187" i="1"/>
  <c r="D1186" i="1"/>
  <c r="C1186" i="1"/>
  <c r="G1186" i="1" s="1"/>
  <c r="D1185" i="1"/>
  <c r="C1185" i="1"/>
  <c r="G1185" i="1" s="1"/>
  <c r="D1184" i="1"/>
  <c r="C1184" i="1"/>
  <c r="C1183" i="1"/>
  <c r="D1182" i="1"/>
  <c r="C1182" i="1"/>
  <c r="G1182" i="1" s="1"/>
  <c r="D1181" i="1"/>
  <c r="C1181" i="1"/>
  <c r="G1181" i="1" s="1"/>
  <c r="H1180" i="1"/>
  <c r="D1180" i="1"/>
  <c r="C1180" i="1"/>
  <c r="G1180" i="1" s="1"/>
  <c r="D1179" i="1"/>
  <c r="H1179" i="1" s="1"/>
  <c r="C1179" i="1"/>
  <c r="D1178" i="1"/>
  <c r="C1178" i="1"/>
  <c r="G1178" i="1" s="1"/>
  <c r="D1177" i="1"/>
  <c r="C1177" i="1"/>
  <c r="G1177" i="1" s="1"/>
  <c r="H1176" i="1"/>
  <c r="D1176" i="1"/>
  <c r="C1176" i="1"/>
  <c r="G1176" i="1" s="1"/>
  <c r="D1175" i="1"/>
  <c r="D1174" i="1"/>
  <c r="C1174" i="1"/>
  <c r="G1174" i="1" s="1"/>
  <c r="D1173" i="1"/>
  <c r="C1173" i="1"/>
  <c r="G1173" i="1" s="1"/>
  <c r="H1172" i="1"/>
  <c r="D1172" i="1"/>
  <c r="C1172" i="1"/>
  <c r="G1172" i="1" s="1"/>
  <c r="D1171" i="1"/>
  <c r="H1171" i="1" s="1"/>
  <c r="C1171" i="1"/>
  <c r="D1170" i="1"/>
  <c r="C1170" i="1"/>
  <c r="G1170" i="1" s="1"/>
  <c r="D1169" i="1"/>
  <c r="C1169" i="1"/>
  <c r="G1169" i="1" s="1"/>
  <c r="H1168" i="1"/>
  <c r="D1168" i="1"/>
  <c r="C1168" i="1"/>
  <c r="G1168" i="1" s="1"/>
  <c r="D1167" i="1"/>
  <c r="D1166" i="1"/>
  <c r="C1166" i="1"/>
  <c r="D1165" i="1"/>
  <c r="C1165" i="1"/>
  <c r="H1164" i="1"/>
  <c r="D1164" i="1"/>
  <c r="C1164" i="1"/>
  <c r="G1164" i="1" s="1"/>
  <c r="D1163" i="1"/>
  <c r="H1163" i="1" s="1"/>
  <c r="C1163" i="1"/>
  <c r="D1162" i="1"/>
  <c r="C1162" i="1"/>
  <c r="D1161" i="1"/>
  <c r="C1161" i="1"/>
  <c r="G1161" i="1" s="1"/>
  <c r="D1160" i="1"/>
  <c r="C1160" i="1"/>
  <c r="D1159" i="1"/>
  <c r="C1159" i="1"/>
  <c r="D1158" i="1"/>
  <c r="C1158" i="1"/>
  <c r="G1158" i="1" s="1"/>
  <c r="D1157" i="1"/>
  <c r="C1157" i="1"/>
  <c r="D1156" i="1"/>
  <c r="H1156" i="1" s="1"/>
  <c r="C1156" i="1"/>
  <c r="D1155" i="1"/>
  <c r="C1155" i="1"/>
  <c r="D1154" i="1"/>
  <c r="D1151" i="1"/>
  <c r="H1151" i="1" s="1"/>
  <c r="C1151" i="1"/>
  <c r="D1150" i="1"/>
  <c r="C1150" i="1"/>
  <c r="G1150" i="1" s="1"/>
  <c r="D1149" i="1"/>
  <c r="C1149" i="1"/>
  <c r="G1149" i="1" s="1"/>
  <c r="C1148" i="1"/>
  <c r="D1147" i="1"/>
  <c r="H1147" i="1" s="1"/>
  <c r="C1147" i="1"/>
  <c r="D1146" i="1"/>
  <c r="C1146" i="1"/>
  <c r="G1146" i="1" s="1"/>
  <c r="D1145" i="1"/>
  <c r="C1145" i="1"/>
  <c r="G1145" i="1" s="1"/>
  <c r="H1144" i="1"/>
  <c r="D1144" i="1"/>
  <c r="C1144" i="1"/>
  <c r="G1144" i="1" s="1"/>
  <c r="D1143" i="1"/>
  <c r="H1143" i="1" s="1"/>
  <c r="C1143" i="1"/>
  <c r="C1142" i="1"/>
  <c r="D1141" i="1"/>
  <c r="C1141" i="1"/>
  <c r="D1140" i="1"/>
  <c r="H1140" i="1" s="1"/>
  <c r="C1140" i="1"/>
  <c r="D1139" i="1"/>
  <c r="H1139" i="1" s="1"/>
  <c r="C1139" i="1"/>
  <c r="D1138" i="1"/>
  <c r="C1138" i="1"/>
  <c r="G1138" i="1" s="1"/>
  <c r="D1137" i="1"/>
  <c r="C1137" i="1"/>
  <c r="D1136" i="1"/>
  <c r="C1136" i="1"/>
  <c r="D1135" i="1"/>
  <c r="H1135" i="1" s="1"/>
  <c r="C1135" i="1"/>
  <c r="D1134" i="1"/>
  <c r="C1134" i="1"/>
  <c r="G1134" i="1" s="1"/>
  <c r="D1133" i="1"/>
  <c r="C1133" i="1"/>
  <c r="G1133" i="1" s="1"/>
  <c r="H1132" i="1"/>
  <c r="D1132" i="1"/>
  <c r="C1132" i="1"/>
  <c r="G1132" i="1" s="1"/>
  <c r="D1131" i="1"/>
  <c r="H1131" i="1" s="1"/>
  <c r="C1131" i="1"/>
  <c r="D1130" i="1"/>
  <c r="C1130" i="1"/>
  <c r="G1130" i="1" s="1"/>
  <c r="D1129" i="1"/>
  <c r="C1129" i="1"/>
  <c r="G1129" i="1" s="1"/>
  <c r="H1128" i="1"/>
  <c r="D1128" i="1"/>
  <c r="C1128" i="1"/>
  <c r="G1128" i="1" s="1"/>
  <c r="H1127" i="1"/>
  <c r="G1127" i="1"/>
  <c r="D1127" i="1"/>
  <c r="C1127" i="1"/>
  <c r="H1126" i="1"/>
  <c r="G1126" i="1"/>
  <c r="D1126" i="1"/>
  <c r="C1126" i="1"/>
  <c r="H1125" i="1"/>
  <c r="D1125" i="1"/>
  <c r="G1125" i="1" s="1"/>
  <c r="C1125" i="1"/>
  <c r="C1124" i="1"/>
  <c r="H1123" i="1"/>
  <c r="G1123" i="1"/>
  <c r="D1123" i="1"/>
  <c r="C1123" i="1"/>
  <c r="H1122" i="1"/>
  <c r="G1122" i="1"/>
  <c r="D1122" i="1"/>
  <c r="C1122" i="1"/>
  <c r="H1121" i="1"/>
  <c r="G1121" i="1"/>
  <c r="D1121" i="1"/>
  <c r="C1121" i="1"/>
  <c r="H1120" i="1"/>
  <c r="G1120" i="1"/>
  <c r="D1120" i="1"/>
  <c r="C1120" i="1"/>
  <c r="D1119" i="1"/>
  <c r="C1119" i="1"/>
  <c r="H1118" i="1"/>
  <c r="G1118" i="1"/>
  <c r="D1118" i="1"/>
  <c r="C1118" i="1"/>
  <c r="D1117" i="1"/>
  <c r="G1117" i="1" s="1"/>
  <c r="C1117" i="1"/>
  <c r="H1116" i="1"/>
  <c r="G1116" i="1"/>
  <c r="D1116" i="1"/>
  <c r="C1116" i="1"/>
  <c r="H1115" i="1"/>
  <c r="G1115" i="1"/>
  <c r="D1115" i="1"/>
  <c r="C1115" i="1"/>
  <c r="H1114" i="1"/>
  <c r="G1114" i="1"/>
  <c r="D1114" i="1"/>
  <c r="C1114"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D1067" i="1"/>
  <c r="G1067" i="1" s="1"/>
  <c r="C1067" i="1"/>
  <c r="D1066" i="1"/>
  <c r="G1066" i="1" s="1"/>
  <c r="C1066" i="1"/>
  <c r="D1064" i="1"/>
  <c r="C1064" i="1"/>
  <c r="H1063" i="1"/>
  <c r="G1063" i="1"/>
  <c r="D1063" i="1"/>
  <c r="C1063" i="1"/>
  <c r="H1062" i="1"/>
  <c r="D1062" i="1"/>
  <c r="G1062" i="1" s="1"/>
  <c r="C1062" i="1"/>
  <c r="H1061" i="1"/>
  <c r="D1061" i="1"/>
  <c r="G1061" i="1" s="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D1054" i="1"/>
  <c r="H1054" i="1" s="1"/>
  <c r="C1054" i="1"/>
  <c r="H1053" i="1"/>
  <c r="G1053" i="1"/>
  <c r="D1053" i="1"/>
  <c r="C1053" i="1"/>
  <c r="D1052" i="1"/>
  <c r="G1052" i="1" s="1"/>
  <c r="C1052" i="1"/>
  <c r="H1051" i="1"/>
  <c r="G1051" i="1"/>
  <c r="D1051" i="1"/>
  <c r="C1051" i="1"/>
  <c r="D1050" i="1"/>
  <c r="C1050" i="1"/>
  <c r="G1050" i="1" s="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D1039" i="1"/>
  <c r="C1039" i="1"/>
  <c r="H1038" i="1"/>
  <c r="G1038" i="1"/>
  <c r="D1038" i="1"/>
  <c r="C1038" i="1"/>
  <c r="H1037" i="1"/>
  <c r="G1037" i="1"/>
  <c r="D1037" i="1"/>
  <c r="C1037" i="1"/>
  <c r="D1036" i="1"/>
  <c r="C1036" i="1"/>
  <c r="D1035" i="1"/>
  <c r="C1035" i="1"/>
  <c r="D1034" i="1"/>
  <c r="C1034" i="1"/>
  <c r="D1033" i="1"/>
  <c r="H1033" i="1" s="1"/>
  <c r="C1033" i="1"/>
  <c r="D1032" i="1"/>
  <c r="C1032" i="1"/>
  <c r="H1031" i="1"/>
  <c r="G1031" i="1"/>
  <c r="D1031" i="1"/>
  <c r="C1031" i="1"/>
  <c r="D1030" i="1"/>
  <c r="C1030" i="1"/>
  <c r="H1029" i="1"/>
  <c r="G1029" i="1"/>
  <c r="D1029" i="1"/>
  <c r="C1029" i="1"/>
  <c r="D1028" i="1"/>
  <c r="C1028" i="1"/>
  <c r="H1027" i="1"/>
  <c r="G1027" i="1"/>
  <c r="D1027" i="1"/>
  <c r="C1027" i="1"/>
  <c r="D1026" i="1"/>
  <c r="G1026" i="1" s="1"/>
  <c r="C1026" i="1"/>
  <c r="D1025" i="1"/>
  <c r="G1025" i="1" s="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H1015" i="1" s="1"/>
  <c r="C1015" i="1"/>
  <c r="H1014" i="1"/>
  <c r="G1014" i="1"/>
  <c r="D1014" i="1"/>
  <c r="C1014" i="1"/>
  <c r="G1013" i="1"/>
  <c r="D1013" i="1"/>
  <c r="H1013" i="1" s="1"/>
  <c r="C1013" i="1"/>
  <c r="D1012" i="1"/>
  <c r="C1012" i="1"/>
  <c r="G1012" i="1" s="1"/>
  <c r="H1011" i="1"/>
  <c r="G1011" i="1"/>
  <c r="D1011" i="1"/>
  <c r="C1011" i="1"/>
  <c r="H1010" i="1"/>
  <c r="G1010" i="1"/>
  <c r="D1010" i="1"/>
  <c r="C1010" i="1"/>
  <c r="H1009" i="1"/>
  <c r="G1009" i="1"/>
  <c r="D1009" i="1"/>
  <c r="C1009" i="1"/>
  <c r="D1008" i="1"/>
  <c r="C1008" i="1"/>
  <c r="D1007" i="1"/>
  <c r="C1007" i="1"/>
  <c r="H1007" i="1" s="1"/>
  <c r="D1006" i="1"/>
  <c r="G1006" i="1" s="1"/>
  <c r="C1006" i="1"/>
  <c r="H1005" i="1"/>
  <c r="G1005" i="1"/>
  <c r="D1005" i="1"/>
  <c r="C1005" i="1"/>
  <c r="D1004" i="1"/>
  <c r="C1004" i="1"/>
  <c r="H1004" i="1" s="1"/>
  <c r="D1003" i="1"/>
  <c r="G1003" i="1" s="1"/>
  <c r="C1003" i="1"/>
  <c r="H1003" i="1" s="1"/>
  <c r="H1002" i="1"/>
  <c r="G1002" i="1"/>
  <c r="D1002" i="1"/>
  <c r="C1002" i="1"/>
  <c r="H1001" i="1"/>
  <c r="G1001" i="1"/>
  <c r="D1001" i="1"/>
  <c r="C1001" i="1"/>
  <c r="D1000" i="1"/>
  <c r="H1000" i="1" s="1"/>
  <c r="C1000" i="1"/>
  <c r="G999" i="1"/>
  <c r="D999" i="1"/>
  <c r="C999" i="1"/>
  <c r="H999" i="1" s="1"/>
  <c r="D998" i="1"/>
  <c r="C998" i="1"/>
  <c r="H998" i="1" s="1"/>
  <c r="D997" i="1"/>
  <c r="C997" i="1"/>
  <c r="D996" i="1"/>
  <c r="C996" i="1"/>
  <c r="D995" i="1"/>
  <c r="C995" i="1"/>
  <c r="H995" i="1" s="1"/>
  <c r="D994" i="1"/>
  <c r="C994" i="1"/>
  <c r="D993" i="1"/>
  <c r="G993" i="1" s="1"/>
  <c r="C993" i="1"/>
  <c r="D992" i="1"/>
  <c r="C992" i="1"/>
  <c r="D991" i="1"/>
  <c r="C991" i="1"/>
  <c r="H989" i="1"/>
  <c r="G989" i="1"/>
  <c r="D989" i="1"/>
  <c r="C989" i="1"/>
  <c r="H988" i="1"/>
  <c r="G988"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C947" i="1"/>
  <c r="H947" i="1" s="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G879" i="1"/>
  <c r="D879" i="1"/>
  <c r="C879" i="1"/>
  <c r="H879" i="1" s="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C823" i="1"/>
  <c r="H823" i="1" s="1"/>
  <c r="H822" i="1"/>
  <c r="G822" i="1"/>
  <c r="D822" i="1"/>
  <c r="C822" i="1"/>
  <c r="D821" i="1"/>
  <c r="C821" i="1"/>
  <c r="H821" i="1" s="1"/>
  <c r="H820" i="1"/>
  <c r="G820" i="1"/>
  <c r="D820" i="1"/>
  <c r="C820" i="1"/>
  <c r="H819" i="1"/>
  <c r="G819" i="1"/>
  <c r="D819" i="1"/>
  <c r="C819" i="1"/>
  <c r="H818" i="1"/>
  <c r="G818" i="1"/>
  <c r="D818" i="1"/>
  <c r="C818" i="1"/>
  <c r="H817" i="1"/>
  <c r="G817" i="1"/>
  <c r="D817" i="1"/>
  <c r="C817" i="1"/>
  <c r="H816" i="1"/>
  <c r="G816" i="1"/>
  <c r="D816" i="1"/>
  <c r="C816" i="1"/>
  <c r="H815" i="1"/>
  <c r="G815" i="1"/>
  <c r="D815" i="1"/>
  <c r="C815" i="1"/>
  <c r="D814" i="1"/>
  <c r="H814" i="1" s="1"/>
  <c r="C814" i="1"/>
  <c r="H813" i="1"/>
  <c r="G813" i="1"/>
  <c r="D813" i="1"/>
  <c r="C813" i="1"/>
  <c r="H812" i="1"/>
  <c r="G812" i="1"/>
  <c r="D812" i="1"/>
  <c r="C812" i="1"/>
  <c r="H811" i="1"/>
  <c r="G811" i="1"/>
  <c r="D811" i="1"/>
  <c r="C811" i="1"/>
  <c r="H810" i="1"/>
  <c r="G810" i="1"/>
  <c r="D810" i="1"/>
  <c r="C810" i="1"/>
  <c r="G809"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D755" i="1"/>
  <c r="H755" i="1" s="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5" i="1" s="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D714" i="1"/>
  <c r="G714" i="1" s="1"/>
  <c r="C714" i="1"/>
  <c r="H713" i="1"/>
  <c r="G713" i="1"/>
  <c r="D713" i="1"/>
  <c r="C713" i="1"/>
  <c r="H712" i="1"/>
  <c r="G712" i="1"/>
  <c r="D712" i="1"/>
  <c r="C712"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C659" i="1"/>
  <c r="H659" i="1" s="1"/>
  <c r="D658" i="1"/>
  <c r="G658" i="1" s="1"/>
  <c r="C658" i="1"/>
  <c r="H657" i="1"/>
  <c r="G657" i="1"/>
  <c r="D657" i="1"/>
  <c r="C657" i="1"/>
  <c r="H656" i="1"/>
  <c r="G656" i="1"/>
  <c r="D656" i="1"/>
  <c r="C656" i="1"/>
  <c r="H655" i="1"/>
  <c r="D655" i="1"/>
  <c r="G655" i="1" s="1"/>
  <c r="C655" i="1"/>
  <c r="D654" i="1"/>
  <c r="G654" i="1" s="1"/>
  <c r="C654" i="1"/>
  <c r="D653" i="1"/>
  <c r="C653" i="1"/>
  <c r="H653" i="1" s="1"/>
  <c r="H652" i="1"/>
  <c r="G652" i="1"/>
  <c r="D652" i="1"/>
  <c r="C652" i="1"/>
  <c r="H651" i="1"/>
  <c r="G651" i="1"/>
  <c r="D651" i="1"/>
  <c r="C651" i="1"/>
  <c r="H650" i="1"/>
  <c r="G650" i="1"/>
  <c r="D650" i="1"/>
  <c r="C650" i="1"/>
  <c r="H649" i="1"/>
  <c r="G649" i="1"/>
  <c r="D649" i="1"/>
  <c r="C649" i="1"/>
  <c r="D648" i="1"/>
  <c r="C648" i="1"/>
  <c r="H648" i="1" s="1"/>
  <c r="H647" i="1"/>
  <c r="G647" i="1"/>
  <c r="D647" i="1"/>
  <c r="C647" i="1"/>
  <c r="D646" i="1"/>
  <c r="H646" i="1" s="1"/>
  <c r="C646" i="1"/>
  <c r="D644" i="1"/>
  <c r="C644" i="1"/>
  <c r="H644" i="1" s="1"/>
  <c r="D643" i="1"/>
  <c r="C643" i="1"/>
  <c r="H643" i="1" s="1"/>
  <c r="D642" i="1"/>
  <c r="G642" i="1" s="1"/>
  <c r="C642" i="1"/>
  <c r="H641" i="1"/>
  <c r="G641" i="1"/>
  <c r="D641" i="1"/>
  <c r="C641" i="1"/>
  <c r="D632" i="1"/>
  <c r="G632" i="1" s="1"/>
  <c r="C632"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H612" i="1" s="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C600" i="1"/>
  <c r="H600" i="1" s="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C490" i="1"/>
  <c r="H490" i="1" s="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C412" i="1"/>
  <c r="D411" i="1"/>
  <c r="H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D398" i="1"/>
  <c r="C398"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D388" i="1"/>
  <c r="C388" i="1"/>
  <c r="H387" i="1"/>
  <c r="G387" i="1"/>
  <c r="D387" i="1"/>
  <c r="C387"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G370" i="1"/>
  <c r="D370" i="1"/>
  <c r="C370" i="1"/>
  <c r="H370" i="1" s="1"/>
  <c r="H369" i="1"/>
  <c r="G369" i="1"/>
  <c r="D369" i="1"/>
  <c r="C369" i="1"/>
  <c r="H368" i="1"/>
  <c r="G368" i="1"/>
  <c r="D368" i="1"/>
  <c r="C368" i="1"/>
  <c r="D367" i="1"/>
  <c r="C367" i="1"/>
  <c r="D366" i="1"/>
  <c r="H366" i="1" s="1"/>
  <c r="C366" i="1"/>
  <c r="D365" i="1"/>
  <c r="C365" i="1"/>
  <c r="D364" i="1"/>
  <c r="C364" i="1"/>
  <c r="D363" i="1"/>
  <c r="C363" i="1"/>
  <c r="D362" i="1"/>
  <c r="C362" i="1"/>
  <c r="D361" i="1"/>
  <c r="C361" i="1"/>
  <c r="H360" i="1"/>
  <c r="G360" i="1"/>
  <c r="D360" i="1"/>
  <c r="C360" i="1"/>
  <c r="D359" i="1"/>
  <c r="C359" i="1"/>
  <c r="H357" i="1"/>
  <c r="G357" i="1"/>
  <c r="D357" i="1"/>
  <c r="C357" i="1"/>
  <c r="H356" i="1"/>
  <c r="G356" i="1"/>
  <c r="D356" i="1"/>
  <c r="C356" i="1"/>
  <c r="D355" i="1"/>
  <c r="C355" i="1"/>
  <c r="H355" i="1" s="1"/>
  <c r="H354" i="1"/>
  <c r="G354" i="1"/>
  <c r="D354" i="1"/>
  <c r="C354" i="1"/>
  <c r="H353" i="1"/>
  <c r="G353" i="1"/>
  <c r="D353" i="1"/>
  <c r="C353" i="1"/>
  <c r="H352" i="1"/>
  <c r="G352" i="1"/>
  <c r="D352" i="1"/>
  <c r="C352" i="1"/>
  <c r="D351" i="1"/>
  <c r="C351" i="1"/>
  <c r="H351" i="1" s="1"/>
  <c r="H350" i="1"/>
  <c r="G350" i="1"/>
  <c r="D350" i="1"/>
  <c r="C350" i="1"/>
  <c r="H349" i="1"/>
  <c r="G349" i="1"/>
  <c r="D349" i="1"/>
  <c r="C349" i="1"/>
  <c r="D348" i="1"/>
  <c r="C348" i="1"/>
  <c r="H348" i="1" s="1"/>
  <c r="D347" i="1"/>
  <c r="C347" i="1"/>
  <c r="H347" i="1" s="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H292" i="1"/>
  <c r="G292" i="1"/>
  <c r="D292" i="1"/>
  <c r="C292" i="1"/>
  <c r="H291" i="1"/>
  <c r="G291" i="1"/>
  <c r="D291" i="1"/>
  <c r="C291" i="1"/>
  <c r="D290" i="1"/>
  <c r="H290" i="1" s="1"/>
  <c r="C290" i="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G276" i="1"/>
  <c r="D276" i="1"/>
  <c r="C276" i="1"/>
  <c r="H276" i="1" s="1"/>
  <c r="D275" i="1"/>
  <c r="H274" i="1"/>
  <c r="G274" i="1"/>
  <c r="D274" i="1"/>
  <c r="C274" i="1"/>
  <c r="H273" i="1"/>
  <c r="G273" i="1"/>
  <c r="D273" i="1"/>
  <c r="C273" i="1"/>
  <c r="H272" i="1"/>
  <c r="G272" i="1"/>
  <c r="D272" i="1"/>
  <c r="C272" i="1"/>
  <c r="H271" i="1"/>
  <c r="G271" i="1"/>
  <c r="D271" i="1"/>
  <c r="C271" i="1"/>
  <c r="D270" i="1"/>
  <c r="C270" i="1"/>
  <c r="H270" i="1" s="1"/>
  <c r="D269" i="1"/>
  <c r="C269" i="1"/>
  <c r="H269" i="1" s="1"/>
  <c r="H268" i="1"/>
  <c r="G268" i="1"/>
  <c r="D268" i="1"/>
  <c r="C268" i="1"/>
  <c r="H267" i="1"/>
  <c r="G267" i="1"/>
  <c r="D267" i="1"/>
  <c r="C267" i="1"/>
  <c r="H266" i="1"/>
  <c r="G266" i="1"/>
  <c r="D266" i="1"/>
  <c r="C266" i="1"/>
  <c r="D265" i="1"/>
  <c r="C265" i="1"/>
  <c r="D264" i="1"/>
  <c r="C264" i="1"/>
  <c r="H263" i="1"/>
  <c r="G263" i="1"/>
  <c r="D263" i="1"/>
  <c r="C263" i="1"/>
  <c r="H262" i="1"/>
  <c r="G262" i="1"/>
  <c r="D262" i="1"/>
  <c r="C262" i="1"/>
  <c r="D261" i="1"/>
  <c r="C261" i="1"/>
  <c r="D260" i="1"/>
  <c r="C260" i="1"/>
  <c r="H260" i="1" s="1"/>
  <c r="H258" i="1"/>
  <c r="G258" i="1"/>
  <c r="D258" i="1"/>
  <c r="C258" i="1"/>
  <c r="D257" i="1"/>
  <c r="C257" i="1"/>
  <c r="H257" i="1" s="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H238" i="1" s="1"/>
  <c r="D237" i="1"/>
  <c r="C237" i="1"/>
  <c r="D236" i="1"/>
  <c r="C236" i="1"/>
  <c r="H236" i="1" s="1"/>
  <c r="H235" i="1"/>
  <c r="G235" i="1"/>
  <c r="D235" i="1"/>
  <c r="C235" i="1"/>
  <c r="H234" i="1"/>
  <c r="G234" i="1"/>
  <c r="D234" i="1"/>
  <c r="C234" i="1"/>
  <c r="D233" i="1"/>
  <c r="C233" i="1"/>
  <c r="D232" i="1"/>
  <c r="H232" i="1" s="1"/>
  <c r="C232" i="1"/>
  <c r="H231" i="1"/>
  <c r="G231" i="1"/>
  <c r="D231" i="1"/>
  <c r="C231" i="1"/>
  <c r="H230" i="1"/>
  <c r="G230" i="1"/>
  <c r="D230" i="1"/>
  <c r="C230" i="1"/>
  <c r="H229" i="1"/>
  <c r="G229" i="1"/>
  <c r="D229" i="1"/>
  <c r="C229" i="1"/>
  <c r="G228" i="1"/>
  <c r="D228" i="1"/>
  <c r="H228" i="1" s="1"/>
  <c r="C228" i="1"/>
  <c r="G227" i="1"/>
  <c r="D227" i="1"/>
  <c r="H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G191" i="1" s="1"/>
  <c r="H190" i="1"/>
  <c r="G190" i="1"/>
  <c r="D190" i="1"/>
  <c r="C190" i="1"/>
  <c r="H189" i="1"/>
  <c r="D189" i="1"/>
  <c r="C189" i="1"/>
  <c r="G189" i="1" s="1"/>
  <c r="D188" i="1"/>
  <c r="C188" i="1"/>
  <c r="D187" i="1"/>
  <c r="C187" i="1"/>
  <c r="H186" i="1"/>
  <c r="G186" i="1"/>
  <c r="D186" i="1"/>
  <c r="C186" i="1"/>
  <c r="G185" i="1"/>
  <c r="D185" i="1"/>
  <c r="C185" i="1"/>
  <c r="H185" i="1" s="1"/>
  <c r="C184" i="1"/>
  <c r="H183" i="1"/>
  <c r="G183" i="1"/>
  <c r="D183" i="1"/>
  <c r="C183" i="1"/>
  <c r="G182" i="1"/>
  <c r="D182" i="1"/>
  <c r="H182" i="1" s="1"/>
  <c r="C182" i="1"/>
  <c r="D181" i="1"/>
  <c r="C181" i="1"/>
  <c r="D180" i="1"/>
  <c r="C180" i="1"/>
  <c r="H180" i="1" s="1"/>
  <c r="H179" i="1"/>
  <c r="G179" i="1"/>
  <c r="D179" i="1"/>
  <c r="C179" i="1"/>
  <c r="D178" i="1"/>
  <c r="C178" i="1"/>
  <c r="H178" i="1" s="1"/>
  <c r="D177" i="1"/>
  <c r="C177" i="1"/>
  <c r="H177" i="1" s="1"/>
  <c r="D176" i="1"/>
  <c r="C176" i="1"/>
  <c r="D175" i="1"/>
  <c r="C175" i="1"/>
  <c r="D174" i="1"/>
  <c r="C174" i="1"/>
  <c r="D173" i="1"/>
  <c r="C173" i="1"/>
  <c r="D172" i="1"/>
  <c r="C172" i="1"/>
  <c r="H172" i="1" s="1"/>
  <c r="H171" i="1"/>
  <c r="G171" i="1"/>
  <c r="D171" i="1"/>
  <c r="C171" i="1"/>
  <c r="D170" i="1"/>
  <c r="C170" i="1"/>
  <c r="H170" i="1" s="1"/>
  <c r="D169" i="1"/>
  <c r="C169" i="1"/>
  <c r="G168" i="1"/>
  <c r="D168" i="1"/>
  <c r="C168" i="1"/>
  <c r="H168" i="1" s="1"/>
  <c r="H167" i="1"/>
  <c r="G167" i="1"/>
  <c r="D167" i="1"/>
  <c r="C167" i="1"/>
  <c r="D166" i="1"/>
  <c r="C166" i="1"/>
  <c r="G166" i="1" s="1"/>
  <c r="C165" i="1"/>
  <c r="D164" i="1"/>
  <c r="G164" i="1" s="1"/>
  <c r="C164" i="1"/>
  <c r="D163" i="1"/>
  <c r="H163" i="1" s="1"/>
  <c r="C163" i="1"/>
  <c r="G162" i="1"/>
  <c r="D162" i="1"/>
  <c r="C162" i="1"/>
  <c r="H162" i="1" s="1"/>
  <c r="D161" i="1"/>
  <c r="C161" i="1"/>
  <c r="D160" i="1"/>
  <c r="C160" i="1"/>
  <c r="H158" i="1"/>
  <c r="G158" i="1"/>
  <c r="D158" i="1"/>
  <c r="C158" i="1"/>
  <c r="D157" i="1"/>
  <c r="C157" i="1"/>
  <c r="H157" i="1" s="1"/>
  <c r="H156" i="1"/>
  <c r="G156" i="1"/>
  <c r="D156" i="1"/>
  <c r="C156" i="1"/>
  <c r="C155" i="1"/>
  <c r="H154" i="1"/>
  <c r="G154" i="1"/>
  <c r="D154" i="1"/>
  <c r="C154" i="1"/>
  <c r="H153" i="1"/>
  <c r="G153" i="1"/>
  <c r="D153" i="1"/>
  <c r="C153" i="1"/>
  <c r="H152" i="1"/>
  <c r="G152" i="1"/>
  <c r="D152" i="1"/>
  <c r="C152" i="1"/>
  <c r="H151" i="1"/>
  <c r="G151" i="1"/>
  <c r="D151" i="1"/>
  <c r="C151" i="1"/>
  <c r="D150" i="1"/>
  <c r="C150" i="1"/>
  <c r="C149"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D126" i="1"/>
  <c r="C126" i="1"/>
  <c r="G126" i="1" s="1"/>
  <c r="H125" i="1"/>
  <c r="G125" i="1"/>
  <c r="D125" i="1"/>
  <c r="C125" i="1"/>
  <c r="H124" i="1"/>
  <c r="D124" i="1"/>
  <c r="C124" i="1"/>
  <c r="G124" i="1" s="1"/>
  <c r="D123" i="1"/>
  <c r="C123" i="1"/>
  <c r="H122" i="1"/>
  <c r="G122" i="1"/>
  <c r="D122" i="1"/>
  <c r="C122" i="1"/>
  <c r="D121" i="1"/>
  <c r="C121" i="1"/>
  <c r="D120" i="1"/>
  <c r="H119" i="1"/>
  <c r="G119" i="1"/>
  <c r="D119" i="1"/>
  <c r="C119" i="1"/>
  <c r="D118" i="1"/>
  <c r="C118" i="1"/>
  <c r="D117" i="1"/>
  <c r="H117" i="1" s="1"/>
  <c r="C117" i="1"/>
  <c r="D116" i="1"/>
  <c r="H115" i="1"/>
  <c r="G115" i="1"/>
  <c r="D115" i="1"/>
  <c r="C115" i="1"/>
  <c r="H114" i="1"/>
  <c r="G114" i="1"/>
  <c r="D114" i="1"/>
  <c r="C114" i="1"/>
  <c r="D113" i="1"/>
  <c r="H113" i="1" s="1"/>
  <c r="C113" i="1"/>
  <c r="G113" i="1" s="1"/>
  <c r="H112" i="1"/>
  <c r="G112" i="1"/>
  <c r="D112" i="1"/>
  <c r="C112" i="1"/>
  <c r="D111" i="1"/>
  <c r="C111" i="1"/>
  <c r="G111" i="1" s="1"/>
  <c r="D110" i="1"/>
  <c r="H110" i="1" s="1"/>
  <c r="C110" i="1"/>
  <c r="H109" i="1"/>
  <c r="G109" i="1"/>
  <c r="D109" i="1"/>
  <c r="C109" i="1"/>
  <c r="D108" i="1"/>
  <c r="H108" i="1" s="1"/>
  <c r="C108" i="1"/>
  <c r="D107" i="1"/>
  <c r="G107" i="1" s="1"/>
  <c r="C107" i="1"/>
  <c r="H106" i="1"/>
  <c r="G106" i="1"/>
  <c r="D106" i="1"/>
  <c r="C106" i="1"/>
  <c r="H105" i="1"/>
  <c r="G105" i="1"/>
  <c r="D105" i="1"/>
  <c r="C105" i="1"/>
  <c r="H104" i="1"/>
  <c r="G104" i="1"/>
  <c r="D104" i="1"/>
  <c r="C104" i="1"/>
  <c r="G103"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D90" i="1"/>
  <c r="G90" i="1" s="1"/>
  <c r="C90" i="1"/>
  <c r="D89" i="1"/>
  <c r="C89" i="1"/>
  <c r="H89" i="1" s="1"/>
  <c r="D88" i="1"/>
  <c r="G88" i="1" s="1"/>
  <c r="C88" i="1"/>
  <c r="D87" i="1"/>
  <c r="G87" i="1" s="1"/>
  <c r="C87" i="1"/>
  <c r="H86" i="1"/>
  <c r="G86" i="1"/>
  <c r="D86" i="1"/>
  <c r="C86" i="1"/>
  <c r="H85" i="1"/>
  <c r="G85" i="1"/>
  <c r="D85" i="1"/>
  <c r="C85" i="1"/>
  <c r="H84" i="1"/>
  <c r="G84" i="1"/>
  <c r="D84" i="1"/>
  <c r="C84" i="1"/>
  <c r="D83" i="1"/>
  <c r="C83" i="1"/>
  <c r="H83" i="1" s="1"/>
  <c r="D82" i="1"/>
  <c r="C82" i="1"/>
  <c r="H82" i="1" s="1"/>
  <c r="D81" i="1"/>
  <c r="C81" i="1"/>
  <c r="H81" i="1" s="1"/>
  <c r="H80" i="1"/>
  <c r="G80" i="1"/>
  <c r="D80" i="1"/>
  <c r="C80"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D59" i="1"/>
  <c r="G59" i="1" s="1"/>
  <c r="C59" i="1"/>
  <c r="H58" i="1"/>
  <c r="D58" i="1"/>
  <c r="G58" i="1" s="1"/>
  <c r="C58" i="1"/>
  <c r="G57" i="1"/>
  <c r="D57" i="1"/>
  <c r="H57" i="1" s="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G27" i="1" s="1"/>
  <c r="C27" i="1"/>
  <c r="H26" i="1"/>
  <c r="G26" i="1"/>
  <c r="D26" i="1"/>
  <c r="C26" i="1"/>
  <c r="D25" i="1"/>
  <c r="H24" i="1"/>
  <c r="G24" i="1"/>
  <c r="D24" i="1"/>
  <c r="C24" i="1"/>
  <c r="D23" i="1"/>
  <c r="C23" i="1"/>
  <c r="H22" i="1"/>
  <c r="G22" i="1"/>
  <c r="D22" i="1"/>
  <c r="C22" i="1"/>
  <c r="H21" i="1"/>
  <c r="G21" i="1"/>
  <c r="D21" i="1"/>
  <c r="C21" i="1"/>
  <c r="D20" i="1"/>
  <c r="C20" i="1"/>
  <c r="H20" i="1" s="1"/>
  <c r="D19" i="1"/>
  <c r="C19" i="1"/>
  <c r="H19" i="1" s="1"/>
  <c r="H18" i="1"/>
  <c r="G18" i="1"/>
  <c r="D18" i="1"/>
  <c r="C18" i="1"/>
  <c r="H17" i="1"/>
  <c r="G17" i="1"/>
  <c r="D17" i="1"/>
  <c r="C17" i="1"/>
  <c r="H16" i="1"/>
  <c r="G16" i="1"/>
  <c r="D16" i="1"/>
  <c r="C16" i="1"/>
  <c r="H15" i="1"/>
  <c r="G15" i="1"/>
  <c r="D15" i="1"/>
  <c r="C15" i="1"/>
  <c r="H14" i="1"/>
  <c r="G14" i="1"/>
  <c r="D14" i="1"/>
  <c r="C14" i="1"/>
  <c r="H13" i="1"/>
  <c r="G13" i="1"/>
  <c r="D13" i="1"/>
  <c r="C13" i="1"/>
  <c r="D12" i="1"/>
  <c r="C12" i="1"/>
  <c r="H12" i="1" s="1"/>
  <c r="D11" i="1"/>
  <c r="C11" i="1"/>
  <c r="G11" i="1" s="1"/>
  <c r="H10" i="1"/>
  <c r="D10" i="1"/>
  <c r="C10" i="1"/>
  <c r="G10" i="1" s="1"/>
  <c r="D9" i="1"/>
  <c r="C9" i="1"/>
  <c r="D8" i="1"/>
  <c r="C8" i="1"/>
  <c r="G8" i="1" s="1"/>
  <c r="D7" i="1"/>
  <c r="C7" i="1"/>
  <c r="D6" i="1"/>
  <c r="C6" i="1"/>
  <c r="G6" i="1" s="1"/>
  <c r="D5" i="1"/>
  <c r="H5" i="1" s="1"/>
  <c r="C5" i="1"/>
  <c r="D4" i="1"/>
  <c r="G1311" i="1" l="1"/>
  <c r="F13" i="6"/>
  <c r="G646" i="1"/>
  <c r="E21" i="9"/>
  <c r="B21" i="9" s="1"/>
  <c r="F115" i="6"/>
  <c r="H1410" i="1"/>
  <c r="E280" i="9"/>
  <c r="B280" i="9" s="1"/>
  <c r="H1264" i="1"/>
  <c r="G1270" i="1"/>
  <c r="G1266" i="1"/>
  <c r="E288" i="9"/>
  <c r="B288" i="9" s="1"/>
  <c r="G1238" i="1"/>
  <c r="F29" i="5"/>
  <c r="G1410" i="1"/>
  <c r="E114" i="6"/>
  <c r="H1429" i="1"/>
  <c r="G1409" i="1"/>
  <c r="G1405" i="1"/>
  <c r="G1403" i="1"/>
  <c r="G1402" i="1"/>
  <c r="F107" i="6"/>
  <c r="G1401" i="1"/>
  <c r="G1378" i="1"/>
  <c r="F82" i="6"/>
  <c r="G1375" i="1"/>
  <c r="G1373" i="1"/>
  <c r="G1370" i="1"/>
  <c r="F75" i="6"/>
  <c r="G1355" i="1"/>
  <c r="G1358" i="1"/>
  <c r="G1354" i="1"/>
  <c r="G1348" i="1"/>
  <c r="F54" i="6"/>
  <c r="G1349" i="1"/>
  <c r="F50" i="6"/>
  <c r="G1347" i="1"/>
  <c r="G1342" i="1"/>
  <c r="G1337" i="1"/>
  <c r="F43" i="6"/>
  <c r="G1341" i="1"/>
  <c r="G1333" i="1"/>
  <c r="G1334" i="1"/>
  <c r="G1324" i="1"/>
  <c r="G1322" i="1"/>
  <c r="G1308" i="1"/>
  <c r="G1302" i="1"/>
  <c r="H631" i="1"/>
  <c r="G1531" i="1"/>
  <c r="D24" i="8"/>
  <c r="C1499" i="1" s="1"/>
  <c r="H1499" i="1" s="1"/>
  <c r="H1508" i="1"/>
  <c r="H1504" i="1"/>
  <c r="H1502" i="1"/>
  <c r="G1489" i="1"/>
  <c r="D6" i="8"/>
  <c r="C1481" i="1" s="1"/>
  <c r="H1481" i="1" s="1"/>
  <c r="H1485" i="1"/>
  <c r="G1300" i="1"/>
  <c r="G1301" i="1"/>
  <c r="G1241" i="1"/>
  <c r="G1268" i="1"/>
  <c r="G1275" i="1"/>
  <c r="G1278" i="1"/>
  <c r="G1243" i="1"/>
  <c r="G1248" i="1"/>
  <c r="G1242" i="1"/>
  <c r="G1223" i="1"/>
  <c r="G1224" i="1"/>
  <c r="G1219" i="1"/>
  <c r="G1220" i="1"/>
  <c r="G1216" i="1"/>
  <c r="G1218" i="1"/>
  <c r="G1213" i="1"/>
  <c r="F234" i="5"/>
  <c r="G1189" i="1"/>
  <c r="G1166" i="1"/>
  <c r="G1162" i="1"/>
  <c r="G1141" i="1"/>
  <c r="G1140" i="1"/>
  <c r="H1056" i="1"/>
  <c r="F78" i="5"/>
  <c r="H1052" i="1"/>
  <c r="D1048" i="1"/>
  <c r="G1048" i="1" s="1"/>
  <c r="G1039" i="1"/>
  <c r="G1035" i="1"/>
  <c r="G1015" i="1"/>
  <c r="H1006" i="1"/>
  <c r="G986" i="1"/>
  <c r="G1274" i="1"/>
  <c r="G1273" i="1"/>
  <c r="G1271" i="1"/>
  <c r="G1269" i="1"/>
  <c r="G1265" i="1"/>
  <c r="G1263" i="1"/>
  <c r="G1247" i="1"/>
  <c r="G1245" i="1"/>
  <c r="G1240" i="1"/>
  <c r="G1239" i="1"/>
  <c r="E286" i="9"/>
  <c r="B286" i="9" s="1"/>
  <c r="G1236" i="1"/>
  <c r="G1237" i="1"/>
  <c r="G1232" i="1"/>
  <c r="G1227" i="1"/>
  <c r="G1226" i="1"/>
  <c r="F246" i="5"/>
  <c r="E279" i="9"/>
  <c r="B279" i="9" s="1"/>
  <c r="F242" i="5"/>
  <c r="G1217" i="1"/>
  <c r="F239" i="5"/>
  <c r="G1211" i="1"/>
  <c r="G1184" i="1"/>
  <c r="G1194" i="1"/>
  <c r="H292" i="9"/>
  <c r="E292" i="9" s="1"/>
  <c r="B292" i="9" s="1"/>
  <c r="E176" i="5"/>
  <c r="D1153" i="1" s="1"/>
  <c r="D1183" i="1"/>
  <c r="H1183" i="1" s="1"/>
  <c r="G1165" i="1"/>
  <c r="G1160" i="1"/>
  <c r="G1157" i="1"/>
  <c r="F180" i="5"/>
  <c r="G1156" i="1"/>
  <c r="G1137" i="1"/>
  <c r="G1136" i="1"/>
  <c r="F135" i="5"/>
  <c r="G1119" i="1"/>
  <c r="H1117" i="1"/>
  <c r="G1113" i="1"/>
  <c r="H1066" i="1"/>
  <c r="H1067" i="1"/>
  <c r="H1064" i="1"/>
  <c r="G1054" i="1"/>
  <c r="F69" i="5"/>
  <c r="D1047" i="1"/>
  <c r="G1047" i="1"/>
  <c r="F56" i="5"/>
  <c r="G1036" i="1"/>
  <c r="G1034" i="1"/>
  <c r="G1033" i="1"/>
  <c r="F52" i="5"/>
  <c r="G1032" i="1"/>
  <c r="H1030" i="1"/>
  <c r="G1028" i="1"/>
  <c r="H1026" i="1"/>
  <c r="H1023" i="1"/>
  <c r="F45" i="5"/>
  <c r="H1025" i="1"/>
  <c r="H1008" i="1"/>
  <c r="H997" i="1"/>
  <c r="G1000" i="1"/>
  <c r="F19" i="5"/>
  <c r="H996" i="1"/>
  <c r="H994" i="1"/>
  <c r="F13" i="5"/>
  <c r="H993" i="1"/>
  <c r="H992" i="1"/>
  <c r="E12" i="5"/>
  <c r="D990" i="1" s="1"/>
  <c r="H991" i="1"/>
  <c r="G987" i="1"/>
  <c r="F216" i="9"/>
  <c r="H1492" i="1"/>
  <c r="G1579" i="1"/>
  <c r="H1570" i="1"/>
  <c r="G1511" i="1"/>
  <c r="G1515" i="1"/>
  <c r="H1506" i="1"/>
  <c r="G1503" i="1"/>
  <c r="G1501" i="1"/>
  <c r="G1499" i="1"/>
  <c r="H1493" i="1"/>
  <c r="G1497" i="1"/>
  <c r="G1491" i="1"/>
  <c r="H1488" i="1"/>
  <c r="H1486" i="1"/>
  <c r="G1483" i="1"/>
  <c r="H1565" i="1"/>
  <c r="G1563" i="1"/>
  <c r="G1561" i="1"/>
  <c r="G1539" i="1"/>
  <c r="G1533" i="1"/>
  <c r="H1532" i="1"/>
  <c r="H1530" i="1"/>
  <c r="H1525" i="1"/>
  <c r="G1527" i="1"/>
  <c r="G814" i="1"/>
  <c r="E58" i="9"/>
  <c r="B58" i="9" s="1"/>
  <c r="G755" i="1"/>
  <c r="E45" i="9"/>
  <c r="B45" i="9" s="1"/>
  <c r="G718" i="1"/>
  <c r="H714" i="1"/>
  <c r="E40" i="9"/>
  <c r="B40" i="9" s="1"/>
  <c r="H711" i="1"/>
  <c r="H691" i="1"/>
  <c r="H658" i="1"/>
  <c r="H654" i="1"/>
  <c r="H642" i="1"/>
  <c r="F652" i="4"/>
  <c r="H632" i="1"/>
  <c r="G612" i="1"/>
  <c r="E593" i="4"/>
  <c r="D587" i="1" s="1"/>
  <c r="H599" i="1"/>
  <c r="G405" i="1"/>
  <c r="H397" i="1"/>
  <c r="H398" i="1"/>
  <c r="H388" i="1"/>
  <c r="F391" i="4"/>
  <c r="H386" i="1"/>
  <c r="H371" i="1"/>
  <c r="H367" i="1"/>
  <c r="G366" i="1"/>
  <c r="H364" i="1"/>
  <c r="H365" i="1"/>
  <c r="H363" i="1"/>
  <c r="H362" i="1"/>
  <c r="H359" i="1"/>
  <c r="F364" i="4"/>
  <c r="H361" i="1"/>
  <c r="E363" i="4"/>
  <c r="D358" i="1" s="1"/>
  <c r="G307" i="1"/>
  <c r="E311" i="4"/>
  <c r="D306" i="1" s="1"/>
  <c r="H308" i="1"/>
  <c r="F312" i="4"/>
  <c r="G290" i="1"/>
  <c r="G413" i="1"/>
  <c r="G289" i="1"/>
  <c r="H288" i="1"/>
  <c r="G411" i="1"/>
  <c r="H412" i="1"/>
  <c r="E644" i="4"/>
  <c r="D638" i="1" s="1"/>
  <c r="E70" i="9"/>
  <c r="B70" i="9" s="1"/>
  <c r="H264" i="1"/>
  <c r="H265" i="1"/>
  <c r="F264" i="4"/>
  <c r="E69" i="9"/>
  <c r="B69" i="9" s="1"/>
  <c r="H261" i="1"/>
  <c r="E68" i="9"/>
  <c r="B68" i="9" s="1"/>
  <c r="H237" i="1"/>
  <c r="G233" i="1"/>
  <c r="F236" i="4"/>
  <c r="G232" i="1"/>
  <c r="F231" i="4"/>
  <c r="F210" i="4"/>
  <c r="H209" i="1"/>
  <c r="H206" i="1"/>
  <c r="H207" i="1"/>
  <c r="H198" i="1"/>
  <c r="H201" i="1"/>
  <c r="G188" i="1"/>
  <c r="H184" i="1"/>
  <c r="G187" i="1"/>
  <c r="F188" i="4"/>
  <c r="F177" i="4"/>
  <c r="H181" i="1"/>
  <c r="F219" i="9"/>
  <c r="B219" i="9" s="1"/>
  <c r="E42" i="9"/>
  <c r="B42" i="9" s="1"/>
  <c r="H176" i="1"/>
  <c r="H175" i="1"/>
  <c r="H173" i="1"/>
  <c r="H174" i="1"/>
  <c r="H169" i="1"/>
  <c r="F169" i="4"/>
  <c r="H164" i="1"/>
  <c r="G163" i="1"/>
  <c r="H161" i="1"/>
  <c r="H160" i="1"/>
  <c r="E152" i="4"/>
  <c r="H150" i="1"/>
  <c r="H146" i="1"/>
  <c r="H123" i="1"/>
  <c r="F124" i="4"/>
  <c r="H121" i="1"/>
  <c r="H118" i="1"/>
  <c r="G117" i="1"/>
  <c r="F120" i="4"/>
  <c r="E37" i="9"/>
  <c r="B37" i="9" s="1"/>
  <c r="G108" i="1"/>
  <c r="G110" i="1"/>
  <c r="E106" i="4"/>
  <c r="D102" i="1" s="1"/>
  <c r="H107" i="1"/>
  <c r="F107" i="4"/>
  <c r="H93" i="1"/>
  <c r="H90" i="1"/>
  <c r="F91" i="4"/>
  <c r="H88" i="1"/>
  <c r="H87" i="1"/>
  <c r="H79" i="1"/>
  <c r="F83" i="4"/>
  <c r="F74" i="4"/>
  <c r="E34" i="9"/>
  <c r="B34" i="9" s="1"/>
  <c r="E26" i="9"/>
  <c r="B26" i="9" s="1"/>
  <c r="E25" i="9"/>
  <c r="B25" i="9" s="1"/>
  <c r="F59" i="4"/>
  <c r="G161" i="9"/>
  <c r="E161" i="9" s="1"/>
  <c r="B161" i="9" s="1"/>
  <c r="E24" i="9"/>
  <c r="B24" i="9" s="1"/>
  <c r="H27" i="1"/>
  <c r="H23" i="1"/>
  <c r="F23" i="4"/>
  <c r="G9" i="1"/>
  <c r="G7" i="1"/>
  <c r="H4" i="1"/>
  <c r="G5" i="1"/>
  <c r="E284" i="9"/>
  <c r="B284" i="9" s="1"/>
  <c r="H1411" i="1"/>
  <c r="H1409" i="1"/>
  <c r="H1405" i="1"/>
  <c r="H1403" i="1"/>
  <c r="H1402" i="1"/>
  <c r="H1401" i="1"/>
  <c r="H1380" i="1"/>
  <c r="H1376" i="1"/>
  <c r="H1378" i="1"/>
  <c r="H1375" i="1"/>
  <c r="C1369" i="1"/>
  <c r="G1369" i="1" s="1"/>
  <c r="H1373" i="1"/>
  <c r="H1370" i="1"/>
  <c r="H1369" i="1"/>
  <c r="H1355" i="1"/>
  <c r="H1358" i="1"/>
  <c r="H1349" i="1"/>
  <c r="H1348" i="1"/>
  <c r="H1347" i="1"/>
  <c r="H1342" i="1"/>
  <c r="H1337" i="1"/>
  <c r="H1341" i="1"/>
  <c r="H1334" i="1"/>
  <c r="H1333" i="1"/>
  <c r="H1324" i="1"/>
  <c r="H1308" i="1"/>
  <c r="H1307" i="1"/>
  <c r="H1301" i="1"/>
  <c r="H1275" i="1"/>
  <c r="H1274" i="1"/>
  <c r="H1273" i="1"/>
  <c r="H1271" i="1"/>
  <c r="H1269" i="1"/>
  <c r="H1265" i="1"/>
  <c r="H1263" i="1"/>
  <c r="H1247" i="1"/>
  <c r="H1244" i="1"/>
  <c r="H1240" i="1"/>
  <c r="H1239" i="1"/>
  <c r="H1237" i="1"/>
  <c r="H1236" i="1"/>
  <c r="H1227" i="1"/>
  <c r="H1229" i="1"/>
  <c r="H1223" i="1"/>
  <c r="H1224" i="1"/>
  <c r="H1220" i="1"/>
  <c r="H1219" i="1"/>
  <c r="H1216" i="1"/>
  <c r="D238" i="5"/>
  <c r="H1211" i="1"/>
  <c r="H1184" i="1"/>
  <c r="E290" i="9"/>
  <c r="B290" i="9" s="1"/>
  <c r="H1160" i="1"/>
  <c r="H1159" i="1"/>
  <c r="D177" i="5"/>
  <c r="D176" i="5" s="1"/>
  <c r="H1155" i="1"/>
  <c r="H1136" i="1"/>
  <c r="H1113" i="1"/>
  <c r="H1119" i="1"/>
  <c r="F134" i="5"/>
  <c r="C1112" i="1"/>
  <c r="F88" i="5"/>
  <c r="D87" i="5"/>
  <c r="G1064" i="1"/>
  <c r="H1047" i="1"/>
  <c r="H1050" i="1"/>
  <c r="F70" i="5"/>
  <c r="H1039" i="1"/>
  <c r="H1036" i="1"/>
  <c r="H1034" i="1"/>
  <c r="H1035" i="1"/>
  <c r="G1030" i="1"/>
  <c r="H1032" i="1"/>
  <c r="H1028" i="1"/>
  <c r="G1023" i="1"/>
  <c r="H1012" i="1"/>
  <c r="G1007" i="1"/>
  <c r="G1008" i="1"/>
  <c r="G1004" i="1"/>
  <c r="G997" i="1"/>
  <c r="G998" i="1"/>
  <c r="G996" i="1"/>
  <c r="G995" i="1"/>
  <c r="G994" i="1"/>
  <c r="G991" i="1"/>
  <c r="G992" i="1"/>
  <c r="H986" i="1"/>
  <c r="H987" i="1"/>
  <c r="G947" i="1"/>
  <c r="G823" i="1"/>
  <c r="G821" i="1"/>
  <c r="E67" i="9"/>
  <c r="B67" i="9" s="1"/>
  <c r="E59" i="9"/>
  <c r="B59" i="9" s="1"/>
  <c r="G735" i="1"/>
  <c r="G691" i="1"/>
  <c r="G687" i="1"/>
  <c r="G659" i="1"/>
  <c r="G653" i="1"/>
  <c r="G648" i="1"/>
  <c r="E274" i="9"/>
  <c r="B274" i="9" s="1"/>
  <c r="G644" i="1"/>
  <c r="G643" i="1"/>
  <c r="C645" i="1"/>
  <c r="G599" i="1"/>
  <c r="G600" i="1"/>
  <c r="E143" i="9"/>
  <c r="B143" i="9" s="1"/>
  <c r="G490" i="1"/>
  <c r="G412" i="1"/>
  <c r="G397" i="1"/>
  <c r="G398" i="1"/>
  <c r="G386" i="1"/>
  <c r="G388" i="1"/>
  <c r="G371" i="1"/>
  <c r="G367" i="1"/>
  <c r="G364" i="1"/>
  <c r="G365" i="1"/>
  <c r="G363" i="1"/>
  <c r="G362" i="1"/>
  <c r="G359" i="1"/>
  <c r="G361" i="1"/>
  <c r="G351" i="1"/>
  <c r="G355" i="1"/>
  <c r="D351" i="4"/>
  <c r="C346" i="1" s="1"/>
  <c r="H346" i="1" s="1"/>
  <c r="G346" i="1"/>
  <c r="G347" i="1"/>
  <c r="G348" i="1"/>
  <c r="G308" i="1"/>
  <c r="G288" i="1"/>
  <c r="C275" i="1"/>
  <c r="G269" i="1"/>
  <c r="G270" i="1"/>
  <c r="G264" i="1"/>
  <c r="G265" i="1"/>
  <c r="G260" i="1"/>
  <c r="G261" i="1"/>
  <c r="G257" i="1"/>
  <c r="E225" i="9"/>
  <c r="B225" i="9" s="1"/>
  <c r="G238" i="1"/>
  <c r="G236" i="1"/>
  <c r="G237" i="1"/>
  <c r="H233" i="1"/>
  <c r="G206" i="1"/>
  <c r="G207" i="1"/>
  <c r="G198" i="1"/>
  <c r="G201" i="1"/>
  <c r="H191" i="1"/>
  <c r="H188" i="1"/>
  <c r="G184" i="1"/>
  <c r="H187" i="1"/>
  <c r="B220" i="9"/>
  <c r="G181" i="1"/>
  <c r="G180" i="1"/>
  <c r="E43" i="9"/>
  <c r="B43" i="9" s="1"/>
  <c r="G178" i="1"/>
  <c r="G177" i="1"/>
  <c r="G176" i="1"/>
  <c r="G175" i="1"/>
  <c r="G173" i="1"/>
  <c r="G174" i="1"/>
  <c r="G172" i="1"/>
  <c r="G170" i="1"/>
  <c r="G169" i="1"/>
  <c r="H166" i="1"/>
  <c r="G160" i="1"/>
  <c r="G161" i="1"/>
  <c r="G157" i="1"/>
  <c r="E39" i="9"/>
  <c r="B39" i="9" s="1"/>
  <c r="G150" i="1"/>
  <c r="G121" i="1"/>
  <c r="G123" i="1"/>
  <c r="F125" i="4"/>
  <c r="G118" i="1"/>
  <c r="C116" i="1"/>
  <c r="B216" i="9"/>
  <c r="H111" i="1"/>
  <c r="G89" i="1"/>
  <c r="G83" i="1"/>
  <c r="G82" i="1"/>
  <c r="G79" i="1"/>
  <c r="G81" i="1"/>
  <c r="E27" i="9"/>
  <c r="B27" i="9" s="1"/>
  <c r="G23" i="1"/>
  <c r="H9" i="1"/>
  <c r="H8" i="1"/>
  <c r="F29" i="4"/>
  <c r="C25" i="1"/>
  <c r="E23" i="9"/>
  <c r="B23" i="9" s="1"/>
  <c r="G19" i="1"/>
  <c r="G20" i="1"/>
  <c r="H11" i="1"/>
  <c r="H7" i="1"/>
  <c r="H6" i="1"/>
  <c r="G4" i="1"/>
  <c r="G12" i="1"/>
  <c r="G155" i="1"/>
  <c r="H155" i="1"/>
  <c r="G165" i="1"/>
  <c r="H165" i="1"/>
  <c r="J1439" i="1"/>
  <c r="H1439" i="1"/>
  <c r="H1458" i="1"/>
  <c r="J1458" i="1"/>
  <c r="G1458" i="1"/>
  <c r="I1458" i="1" s="1"/>
  <c r="G1574" i="1"/>
  <c r="H1574" i="1"/>
  <c r="E237" i="5"/>
  <c r="D1215" i="1"/>
  <c r="H30" i="3"/>
  <c r="C1453" i="1"/>
  <c r="G1415" i="1"/>
  <c r="H1415" i="1"/>
  <c r="G1431" i="1"/>
  <c r="H1431" i="1"/>
  <c r="H1476" i="1"/>
  <c r="J1476" i="1"/>
  <c r="G1476" i="1"/>
  <c r="I1476" i="1" s="1"/>
  <c r="H1478" i="1"/>
  <c r="J1478" i="1"/>
  <c r="G1478" i="1"/>
  <c r="I1478" i="1" s="1"/>
  <c r="G1480" i="1"/>
  <c r="H1480" i="1"/>
  <c r="G1496" i="1"/>
  <c r="H1496" i="1"/>
  <c r="G1512" i="1"/>
  <c r="H1512" i="1"/>
  <c r="G1540" i="1"/>
  <c r="H1540" i="1"/>
  <c r="G187" i="9"/>
  <c r="E187" i="9" s="1"/>
  <c r="B187" i="9" s="1"/>
  <c r="F422" i="4"/>
  <c r="D421" i="4"/>
  <c r="G1142" i="1"/>
  <c r="J1441" i="1"/>
  <c r="H1441" i="1"/>
  <c r="J1443" i="1"/>
  <c r="H1443" i="1"/>
  <c r="H1456" i="1"/>
  <c r="J1456" i="1"/>
  <c r="G1456" i="1"/>
  <c r="I1464" i="1"/>
  <c r="G1534" i="1"/>
  <c r="H1534" i="1"/>
  <c r="G1558" i="1"/>
  <c r="H1558" i="1"/>
  <c r="H1535" i="1"/>
  <c r="G1535" i="1"/>
  <c r="C120" i="1"/>
  <c r="C1096" i="1"/>
  <c r="H1130" i="1"/>
  <c r="H1134" i="1"/>
  <c r="H1138" i="1"/>
  <c r="H1142" i="1"/>
  <c r="H1146" i="1"/>
  <c r="G1148" i="1"/>
  <c r="H1150" i="1"/>
  <c r="H1158" i="1"/>
  <c r="H1162" i="1"/>
  <c r="H1166" i="1"/>
  <c r="H1170" i="1"/>
  <c r="H1174" i="1"/>
  <c r="H1178" i="1"/>
  <c r="H1182" i="1"/>
  <c r="H1186" i="1"/>
  <c r="H1190" i="1"/>
  <c r="H1194" i="1"/>
  <c r="H1198" i="1"/>
  <c r="G1419" i="1"/>
  <c r="H1419" i="1"/>
  <c r="G1440" i="1"/>
  <c r="J1440" i="1"/>
  <c r="H1440" i="1"/>
  <c r="G1442" i="1"/>
  <c r="I1442" i="1" s="1"/>
  <c r="J1442" i="1"/>
  <c r="H1442" i="1"/>
  <c r="G1444" i="1"/>
  <c r="I1444" i="1" s="1"/>
  <c r="J1444" i="1"/>
  <c r="H1444" i="1"/>
  <c r="I1451" i="1"/>
  <c r="J1455" i="1"/>
  <c r="H1455" i="1"/>
  <c r="G1455" i="1"/>
  <c r="J1457" i="1"/>
  <c r="H1457" i="1"/>
  <c r="G1457" i="1"/>
  <c r="J1459" i="1"/>
  <c r="H1459" i="1"/>
  <c r="G1459" i="1"/>
  <c r="H1461" i="1"/>
  <c r="G1461" i="1"/>
  <c r="I1462" i="1"/>
  <c r="G1494" i="1"/>
  <c r="H1494" i="1"/>
  <c r="G1510" i="1"/>
  <c r="H1510" i="1"/>
  <c r="G1538" i="1"/>
  <c r="H1538" i="1"/>
  <c r="G1554" i="1"/>
  <c r="H1554" i="1"/>
  <c r="G1427" i="1"/>
  <c r="H1427" i="1"/>
  <c r="H1460" i="1"/>
  <c r="J1460" i="1"/>
  <c r="G1460" i="1"/>
  <c r="G1520" i="1"/>
  <c r="H1520" i="1"/>
  <c r="F89" i="6"/>
  <c r="C1383" i="1"/>
  <c r="F99" i="6"/>
  <c r="C1393" i="1"/>
  <c r="C1438" i="1"/>
  <c r="D6" i="7"/>
  <c r="H1555" i="1"/>
  <c r="G1555" i="1"/>
  <c r="D148" i="1"/>
  <c r="D149" i="1"/>
  <c r="D294" i="1"/>
  <c r="D295" i="1"/>
  <c r="H1129" i="1"/>
  <c r="G1131" i="1"/>
  <c r="H1133" i="1"/>
  <c r="G1135" i="1"/>
  <c r="H1137" i="1"/>
  <c r="G1139" i="1"/>
  <c r="H1141" i="1"/>
  <c r="G1143" i="1"/>
  <c r="H1145" i="1"/>
  <c r="G1147" i="1"/>
  <c r="H1149" i="1"/>
  <c r="G1151" i="1"/>
  <c r="G1155" i="1"/>
  <c r="H1157" i="1"/>
  <c r="G1159" i="1"/>
  <c r="H1161" i="1"/>
  <c r="G1163" i="1"/>
  <c r="H1165" i="1"/>
  <c r="H1169" i="1"/>
  <c r="G1171" i="1"/>
  <c r="H1173" i="1"/>
  <c r="C1175" i="1"/>
  <c r="H1177" i="1"/>
  <c r="G1179" i="1"/>
  <c r="H1181" i="1"/>
  <c r="G1183" i="1"/>
  <c r="H1185" i="1"/>
  <c r="G1187" i="1"/>
  <c r="H1189" i="1"/>
  <c r="G1191" i="1"/>
  <c r="H1193" i="1"/>
  <c r="H1197" i="1"/>
  <c r="H1201" i="1"/>
  <c r="J1477" i="1"/>
  <c r="H1477" i="1"/>
  <c r="G1477" i="1"/>
  <c r="J1479" i="1"/>
  <c r="H1479" i="1"/>
  <c r="G1479" i="1"/>
  <c r="G1560" i="1"/>
  <c r="H1560" i="1"/>
  <c r="C1576" i="1"/>
  <c r="H1471" i="1"/>
  <c r="J1471" i="1"/>
  <c r="J1472" i="1"/>
  <c r="H1472" i="1"/>
  <c r="H1473" i="1"/>
  <c r="J1473" i="1"/>
  <c r="J1474" i="1"/>
  <c r="H1474" i="1"/>
  <c r="F164" i="4"/>
  <c r="D163" i="4"/>
  <c r="E224" i="4"/>
  <c r="D220" i="1" s="1"/>
  <c r="E420" i="4"/>
  <c r="D593" i="4"/>
  <c r="G189" i="9"/>
  <c r="E189" i="9" s="1"/>
  <c r="B189" i="9" s="1"/>
  <c r="F594" i="4"/>
  <c r="F8" i="5"/>
  <c r="D5" i="6"/>
  <c r="F6" i="6"/>
  <c r="G1417" i="1"/>
  <c r="G1421" i="1"/>
  <c r="G1425" i="1"/>
  <c r="G1429" i="1"/>
  <c r="G1433" i="1"/>
  <c r="H1446" i="1"/>
  <c r="I1446" i="1" s="1"/>
  <c r="J1446" i="1"/>
  <c r="J1447" i="1"/>
  <c r="H1447" i="1"/>
  <c r="I1447" i="1" s="1"/>
  <c r="H1448" i="1"/>
  <c r="I1448" i="1" s="1"/>
  <c r="J1448" i="1"/>
  <c r="J1449" i="1"/>
  <c r="H1449" i="1"/>
  <c r="I1449" i="1" s="1"/>
  <c r="H1450" i="1"/>
  <c r="I1450" i="1" s="1"/>
  <c r="J1450" i="1"/>
  <c r="J1451" i="1"/>
  <c r="H1451" i="1"/>
  <c r="H1452" i="1"/>
  <c r="I1452" i="1" s="1"/>
  <c r="J1452" i="1"/>
  <c r="H1482" i="1"/>
  <c r="H1484" i="1"/>
  <c r="H1498" i="1"/>
  <c r="H1500" i="1"/>
  <c r="H1514" i="1"/>
  <c r="H1516" i="1"/>
  <c r="H1522" i="1"/>
  <c r="H1542" i="1"/>
  <c r="H1544" i="1"/>
  <c r="H1562" i="1"/>
  <c r="H1564" i="1"/>
  <c r="H1578" i="1"/>
  <c r="H1580" i="1"/>
  <c r="G160" i="9"/>
  <c r="E160" i="9" s="1"/>
  <c r="B160" i="9" s="1"/>
  <c r="F8" i="4"/>
  <c r="D7" i="4"/>
  <c r="E50" i="4"/>
  <c r="D46" i="1" s="1"/>
  <c r="F140" i="4"/>
  <c r="D139" i="4"/>
  <c r="H20" i="9"/>
  <c r="G20" i="9"/>
  <c r="F152" i="4"/>
  <c r="E163" i="4"/>
  <c r="D159" i="1" s="1"/>
  <c r="F299" i="4"/>
  <c r="D644" i="4"/>
  <c r="F417" i="4"/>
  <c r="H165" i="9"/>
  <c r="D459" i="4"/>
  <c r="F466" i="4"/>
  <c r="G165" i="9"/>
  <c r="E165" i="9" s="1"/>
  <c r="B165" i="9" s="1"/>
  <c r="E528" i="4"/>
  <c r="G173" i="9"/>
  <c r="E173" i="9" s="1"/>
  <c r="B173" i="9" s="1"/>
  <c r="F626" i="4"/>
  <c r="D625" i="4"/>
  <c r="H1414" i="1"/>
  <c r="G1416" i="1"/>
  <c r="H1418" i="1"/>
  <c r="G1420" i="1"/>
  <c r="H1422" i="1"/>
  <c r="G1424" i="1"/>
  <c r="H1426" i="1"/>
  <c r="G1428" i="1"/>
  <c r="H1430" i="1"/>
  <c r="G1432" i="1"/>
  <c r="H1434" i="1"/>
  <c r="G1439" i="1"/>
  <c r="G1441" i="1"/>
  <c r="I1441" i="1" s="1"/>
  <c r="G1443" i="1"/>
  <c r="J1445" i="1"/>
  <c r="G1454" i="1"/>
  <c r="J1462" i="1"/>
  <c r="H1462" i="1"/>
  <c r="H1463" i="1"/>
  <c r="I1463" i="1" s="1"/>
  <c r="J1463" i="1"/>
  <c r="J1464" i="1"/>
  <c r="H1464" i="1"/>
  <c r="H1465" i="1"/>
  <c r="I1465" i="1" s="1"/>
  <c r="J1465" i="1"/>
  <c r="J1466" i="1"/>
  <c r="H1466" i="1"/>
  <c r="I1466" i="1" s="1"/>
  <c r="H1467" i="1"/>
  <c r="I1467" i="1" s="1"/>
  <c r="J1467" i="1"/>
  <c r="J1468" i="1"/>
  <c r="H1468" i="1"/>
  <c r="I1468" i="1" s="1"/>
  <c r="G1471" i="1"/>
  <c r="I1471" i="1" s="1"/>
  <c r="G1472" i="1"/>
  <c r="I1472" i="1" s="1"/>
  <c r="G1473" i="1"/>
  <c r="I1473" i="1" s="1"/>
  <c r="G1474" i="1"/>
  <c r="I1474" i="1" s="1"/>
  <c r="G1475" i="1"/>
  <c r="E7" i="4"/>
  <c r="D196" i="4"/>
  <c r="D263" i="4"/>
  <c r="F268" i="4"/>
  <c r="F345" i="4"/>
  <c r="D344" i="4"/>
  <c r="F397" i="4"/>
  <c r="D396" i="4"/>
  <c r="F516" i="4"/>
  <c r="D515" i="4"/>
  <c r="D35" i="6"/>
  <c r="F36" i="6"/>
  <c r="D129" i="6"/>
  <c r="F130" i="6"/>
  <c r="G1445" i="1"/>
  <c r="D643" i="4"/>
  <c r="E643" i="4"/>
  <c r="D637" i="1" s="1"/>
  <c r="E87" i="5"/>
  <c r="D1065" i="1" s="1"/>
  <c r="D190" i="5"/>
  <c r="F207" i="5"/>
  <c r="E5" i="6"/>
  <c r="D50" i="4"/>
  <c r="D82" i="4"/>
  <c r="D106" i="4"/>
  <c r="G185" i="9"/>
  <c r="E185" i="9" s="1"/>
  <c r="B185" i="9" s="1"/>
  <c r="D224" i="4"/>
  <c r="D252" i="4"/>
  <c r="D311" i="4"/>
  <c r="D298" i="4" s="1"/>
  <c r="D363" i="4"/>
  <c r="D472" i="4"/>
  <c r="D484" i="4"/>
  <c r="D12" i="5"/>
  <c r="F206" i="5"/>
  <c r="D245" i="5"/>
  <c r="D237" i="5" s="1"/>
  <c r="D49" i="8"/>
  <c r="G177" i="9"/>
  <c r="E177" i="9" s="1"/>
  <c r="B177" i="9" s="1"/>
  <c r="F416" i="4"/>
  <c r="G179" i="9"/>
  <c r="E179" i="9" s="1"/>
  <c r="B179" i="9" s="1"/>
  <c r="D529" i="4"/>
  <c r="H287" i="9"/>
  <c r="E287" i="9" s="1"/>
  <c r="B287" i="9" s="1"/>
  <c r="E146" i="5"/>
  <c r="D1124" i="1" s="1"/>
  <c r="F177" i="5"/>
  <c r="F259" i="5"/>
  <c r="D258" i="5"/>
  <c r="E35" i="6"/>
  <c r="F122" i="6"/>
  <c r="D114" i="6"/>
  <c r="B51" i="9"/>
  <c r="B75" i="9"/>
  <c r="B83" i="9"/>
  <c r="B91" i="9"/>
  <c r="B99" i="9"/>
  <c r="G162" i="9"/>
  <c r="E162" i="9" s="1"/>
  <c r="B162" i="9" s="1"/>
  <c r="E164" i="9"/>
  <c r="B164" i="9" s="1"/>
  <c r="E5" i="7"/>
  <c r="B107" i="9"/>
  <c r="E112" i="9"/>
  <c r="B112" i="9" s="1"/>
  <c r="B115" i="9"/>
  <c r="E120" i="9"/>
  <c r="B120" i="9" s="1"/>
  <c r="B123" i="9"/>
  <c r="E128" i="9"/>
  <c r="B128" i="9" s="1"/>
  <c r="B131" i="9"/>
  <c r="E136" i="9"/>
  <c r="B136" i="9" s="1"/>
  <c r="B139" i="9"/>
  <c r="H164" i="9"/>
  <c r="G168" i="9"/>
  <c r="E168" i="9" s="1"/>
  <c r="B168" i="9" s="1"/>
  <c r="G176" i="9"/>
  <c r="E176" i="9" s="1"/>
  <c r="B176" i="9" s="1"/>
  <c r="F242" i="9"/>
  <c r="B242" i="9" s="1"/>
  <c r="G170" i="9"/>
  <c r="E170" i="9" s="1"/>
  <c r="B170" i="9" s="1"/>
  <c r="B106" i="9"/>
  <c r="B114" i="9"/>
  <c r="B122" i="9"/>
  <c r="B130" i="9"/>
  <c r="B138" i="9"/>
  <c r="G169" i="9"/>
  <c r="E169" i="9" s="1"/>
  <c r="B169" i="9" s="1"/>
  <c r="G172" i="9"/>
  <c r="E172" i="9" s="1"/>
  <c r="B172" i="9" s="1"/>
  <c r="F226" i="9"/>
  <c r="B226" i="9" s="1"/>
  <c r="F258" i="9"/>
  <c r="B258"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277" i="9"/>
  <c r="E277" i="9" s="1"/>
  <c r="B277" i="9" s="1"/>
  <c r="G184" i="9"/>
  <c r="E184" i="9" s="1"/>
  <c r="B184" i="9" s="1"/>
  <c r="G180" i="9"/>
  <c r="E180" i="9" s="1"/>
  <c r="B180" i="9" s="1"/>
  <c r="I10" i="9"/>
  <c r="E109" i="9"/>
  <c r="B109" i="9" s="1"/>
  <c r="E117" i="9"/>
  <c r="B117" i="9" s="1"/>
  <c r="E125" i="9"/>
  <c r="B125" i="9" s="1"/>
  <c r="E133" i="9"/>
  <c r="B133" i="9" s="1"/>
  <c r="E141" i="9"/>
  <c r="B141" i="9" s="1"/>
  <c r="G167" i="9"/>
  <c r="E167" i="9" s="1"/>
  <c r="B167" i="9" s="1"/>
  <c r="G171" i="9"/>
  <c r="E171" i="9" s="1"/>
  <c r="B171" i="9" s="1"/>
  <c r="G175" i="9"/>
  <c r="E175" i="9" s="1"/>
  <c r="B175" i="9" s="1"/>
  <c r="G178" i="9"/>
  <c r="E178" i="9" s="1"/>
  <c r="B178" i="9" s="1"/>
  <c r="G181" i="9"/>
  <c r="E181" i="9" s="1"/>
  <c r="B181" i="9" s="1"/>
  <c r="G186" i="9"/>
  <c r="E186" i="9" s="1"/>
  <c r="B186" i="9" s="1"/>
  <c r="G188" i="9"/>
  <c r="E188" i="9" s="1"/>
  <c r="B188" i="9" s="1"/>
  <c r="G190" i="9"/>
  <c r="E190" i="9" s="1"/>
  <c r="B190" i="9" s="1"/>
  <c r="F234" i="9"/>
  <c r="B234" i="9" s="1"/>
  <c r="F250" i="9"/>
  <c r="B250" i="9" s="1"/>
  <c r="F266" i="9"/>
  <c r="B266" i="9" s="1"/>
  <c r="B285" i="9"/>
  <c r="F213" i="9"/>
  <c r="B213" i="9" s="1"/>
  <c r="F214" i="9"/>
  <c r="B214" i="9" s="1"/>
  <c r="F217" i="9"/>
  <c r="B217" i="9" s="1"/>
  <c r="F218" i="9"/>
  <c r="B218" i="9" s="1"/>
  <c r="F221" i="9"/>
  <c r="B221" i="9" s="1"/>
  <c r="F222" i="9"/>
  <c r="B222" i="9" s="1"/>
  <c r="E283" i="9"/>
  <c r="B283" i="9" s="1"/>
  <c r="F212" i="9" l="1"/>
  <c r="B212" i="9" s="1"/>
  <c r="D1408" i="1"/>
  <c r="I27" i="3"/>
  <c r="D42" i="8"/>
  <c r="I34" i="3" s="1"/>
  <c r="G1481" i="1"/>
  <c r="H1048" i="1"/>
  <c r="I22" i="3"/>
  <c r="E175" i="5"/>
  <c r="D1152" i="1" s="1"/>
  <c r="F146" i="5"/>
  <c r="E7" i="5"/>
  <c r="D985" i="1" s="1"/>
  <c r="E350" i="4"/>
  <c r="E298" i="4"/>
  <c r="F238" i="5"/>
  <c r="C1215" i="1"/>
  <c r="G1215" i="1" s="1"/>
  <c r="G289" i="9"/>
  <c r="E289" i="9" s="1"/>
  <c r="B289" i="9" s="1"/>
  <c r="C1154" i="1"/>
  <c r="H1112" i="1"/>
  <c r="G1112" i="1"/>
  <c r="F87" i="5"/>
  <c r="C1065" i="1"/>
  <c r="G1065" i="1" s="1"/>
  <c r="D68" i="5"/>
  <c r="E20" i="9"/>
  <c r="B20" i="9" s="1"/>
  <c r="H645" i="1"/>
  <c r="G645" i="1"/>
  <c r="F351" i="4"/>
  <c r="G275" i="1"/>
  <c r="H275" i="1"/>
  <c r="G116" i="1"/>
  <c r="H116" i="1"/>
  <c r="H25" i="1"/>
  <c r="G25" i="1"/>
  <c r="F237" i="5"/>
  <c r="H23" i="3"/>
  <c r="C1214" i="1"/>
  <c r="G1124" i="1"/>
  <c r="H1124" i="1"/>
  <c r="F363" i="4"/>
  <c r="C358" i="1"/>
  <c r="F644" i="4"/>
  <c r="C638" i="1"/>
  <c r="E68" i="5"/>
  <c r="F163" i="4"/>
  <c r="C159" i="1"/>
  <c r="G148" i="1"/>
  <c r="H148" i="1"/>
  <c r="H1453" i="1"/>
  <c r="G1453" i="1"/>
  <c r="I29" i="3"/>
  <c r="D1436" i="1"/>
  <c r="F114" i="6"/>
  <c r="C1408" i="1"/>
  <c r="H27" i="3"/>
  <c r="F12" i="5"/>
  <c r="C990" i="1"/>
  <c r="F311" i="4"/>
  <c r="C306" i="1"/>
  <c r="F106" i="4"/>
  <c r="C102" i="1"/>
  <c r="H1065" i="1"/>
  <c r="F35" i="6"/>
  <c r="H25" i="3"/>
  <c r="C1329" i="1"/>
  <c r="F263" i="4"/>
  <c r="C259" i="1"/>
  <c r="I1443" i="1"/>
  <c r="F459" i="4"/>
  <c r="C453" i="1"/>
  <c r="D350" i="4"/>
  <c r="D407" i="4" s="1"/>
  <c r="F7" i="4"/>
  <c r="D6" i="4"/>
  <c r="C3" i="1"/>
  <c r="D141" i="6"/>
  <c r="F5" i="6"/>
  <c r="H24" i="3"/>
  <c r="C1299" i="1"/>
  <c r="F593" i="4"/>
  <c r="C587" i="1"/>
  <c r="I1477" i="1"/>
  <c r="H294" i="1"/>
  <c r="G294" i="1"/>
  <c r="G1393" i="1"/>
  <c r="H1393" i="1"/>
  <c r="I1455" i="1"/>
  <c r="G120" i="1"/>
  <c r="H120" i="1"/>
  <c r="I1456" i="1"/>
  <c r="F421" i="4"/>
  <c r="D420" i="4"/>
  <c r="C415" i="1"/>
  <c r="F396" i="4"/>
  <c r="C391" i="1"/>
  <c r="G295" i="1"/>
  <c r="H295" i="1"/>
  <c r="G1438" i="1"/>
  <c r="H1438" i="1"/>
  <c r="G1096" i="1"/>
  <c r="H1096" i="1"/>
  <c r="F529" i="4"/>
  <c r="D528" i="4"/>
  <c r="C523" i="1"/>
  <c r="C1524" i="1"/>
  <c r="D43" i="8"/>
  <c r="F484" i="4"/>
  <c r="C478" i="1"/>
  <c r="F252" i="4"/>
  <c r="C248" i="1"/>
  <c r="F82" i="4"/>
  <c r="C78" i="1"/>
  <c r="F515" i="4"/>
  <c r="C509" i="1"/>
  <c r="F344" i="4"/>
  <c r="C339" i="1"/>
  <c r="F196" i="4"/>
  <c r="C192" i="1"/>
  <c r="E636" i="4"/>
  <c r="D630" i="1" s="1"/>
  <c r="D522" i="1"/>
  <c r="D151" i="4"/>
  <c r="F139" i="4"/>
  <c r="C135" i="1"/>
  <c r="D7" i="5"/>
  <c r="E635" i="4"/>
  <c r="D629" i="1" s="1"/>
  <c r="D414" i="1"/>
  <c r="D345" i="1"/>
  <c r="I1479" i="1"/>
  <c r="G1175" i="1"/>
  <c r="H1175" i="1"/>
  <c r="I1460" i="1"/>
  <c r="I1457" i="1"/>
  <c r="I1440" i="1"/>
  <c r="F258" i="5"/>
  <c r="C1235" i="1"/>
  <c r="E141" i="6"/>
  <c r="I24" i="3"/>
  <c r="D1299" i="1"/>
  <c r="I25" i="3"/>
  <c r="D1329" i="1"/>
  <c r="F176" i="5"/>
  <c r="D175" i="5"/>
  <c r="H22" i="3"/>
  <c r="C1153" i="1"/>
  <c r="F245" i="5"/>
  <c r="C1222" i="1"/>
  <c r="F472" i="4"/>
  <c r="C466" i="1"/>
  <c r="F224" i="4"/>
  <c r="C220" i="1"/>
  <c r="F50" i="4"/>
  <c r="C46" i="1"/>
  <c r="F190" i="5"/>
  <c r="G291" i="9"/>
  <c r="E291" i="9" s="1"/>
  <c r="B291" i="9" s="1"/>
  <c r="C1167" i="1"/>
  <c r="F643" i="4"/>
  <c r="C637" i="1"/>
  <c r="F129" i="6"/>
  <c r="C1423" i="1"/>
  <c r="E6" i="4"/>
  <c r="D3" i="1"/>
  <c r="I1439" i="1"/>
  <c r="F625" i="4"/>
  <c r="C619" i="1"/>
  <c r="F298" i="4"/>
  <c r="C293" i="1"/>
  <c r="G1576" i="1"/>
  <c r="H1576" i="1"/>
  <c r="H149" i="1"/>
  <c r="G149" i="1"/>
  <c r="D5" i="7"/>
  <c r="C1437" i="1"/>
  <c r="G1383" i="1"/>
  <c r="H1383" i="1"/>
  <c r="E151" i="4"/>
  <c r="I1459" i="1"/>
  <c r="I23" i="3"/>
  <c r="D1214" i="1"/>
  <c r="G299" i="9" l="1"/>
  <c r="E299" i="9" s="1"/>
  <c r="E298" i="9" s="1"/>
  <c r="C1517" i="1"/>
  <c r="G1517" i="1" s="1"/>
  <c r="K1432" i="9"/>
  <c r="I20" i="3"/>
  <c r="E407" i="4"/>
  <c r="D402" i="1" s="1"/>
  <c r="D293" i="1"/>
  <c r="H293" i="1" s="1"/>
  <c r="E408" i="4"/>
  <c r="D403" i="1" s="1"/>
  <c r="H1215" i="1"/>
  <c r="G1154" i="1"/>
  <c r="H1154" i="1"/>
  <c r="C1046" i="1"/>
  <c r="F68" i="5"/>
  <c r="H21" i="3"/>
  <c r="E19" i="9"/>
  <c r="G159" i="1"/>
  <c r="H159" i="1"/>
  <c r="D635" i="4"/>
  <c r="F420" i="4"/>
  <c r="C414" i="1"/>
  <c r="H102" i="1"/>
  <c r="G102" i="1"/>
  <c r="G990" i="1"/>
  <c r="H990" i="1"/>
  <c r="H358" i="1"/>
  <c r="G358" i="1"/>
  <c r="G1214" i="1"/>
  <c r="H1214" i="1"/>
  <c r="I17" i="3"/>
  <c r="E289" i="4"/>
  <c r="E290" i="4" s="1"/>
  <c r="D286" i="1" s="1"/>
  <c r="D147" i="1"/>
  <c r="E412" i="4"/>
  <c r="I16" i="3"/>
  <c r="D2" i="1"/>
  <c r="H46" i="1"/>
  <c r="G46" i="1"/>
  <c r="G1153" i="1"/>
  <c r="H1153" i="1"/>
  <c r="D412" i="4"/>
  <c r="H16" i="3"/>
  <c r="F6" i="4"/>
  <c r="C2" i="1"/>
  <c r="G1329" i="1"/>
  <c r="H1329" i="1"/>
  <c r="G293" i="1"/>
  <c r="G1423" i="1"/>
  <c r="H1423" i="1"/>
  <c r="G192" i="1"/>
  <c r="H192" i="1"/>
  <c r="H509" i="1"/>
  <c r="G509" i="1"/>
  <c r="G248" i="1"/>
  <c r="H248" i="1"/>
  <c r="I35" i="3"/>
  <c r="C1518" i="1"/>
  <c r="G294" i="9"/>
  <c r="E294" i="9" s="1"/>
  <c r="F407" i="4"/>
  <c r="C402" i="1"/>
  <c r="G1222" i="1"/>
  <c r="H1222" i="1"/>
  <c r="I28" i="3"/>
  <c r="D1435" i="1"/>
  <c r="D289" i="4"/>
  <c r="D290" i="4" s="1"/>
  <c r="F151" i="4"/>
  <c r="H17" i="3"/>
  <c r="C147" i="1"/>
  <c r="G1524" i="1"/>
  <c r="H1524" i="1"/>
  <c r="G391" i="1"/>
  <c r="H391" i="1"/>
  <c r="G1299" i="1"/>
  <c r="H1299" i="1"/>
  <c r="F141" i="6"/>
  <c r="C1435" i="1"/>
  <c r="H28" i="3"/>
  <c r="D408" i="4"/>
  <c r="F350" i="4"/>
  <c r="C345" i="1"/>
  <c r="G259" i="1"/>
  <c r="H259" i="1"/>
  <c r="I21" i="3"/>
  <c r="D1046" i="1"/>
  <c r="E6" i="5"/>
  <c r="G297" i="9"/>
  <c r="E297" i="9" s="1"/>
  <c r="H29" i="3"/>
  <c r="C1436" i="1"/>
  <c r="G619" i="1"/>
  <c r="H619" i="1"/>
  <c r="G466" i="1"/>
  <c r="H466" i="1"/>
  <c r="H135" i="1"/>
  <c r="G135" i="1"/>
  <c r="F528" i="4"/>
  <c r="D636" i="4"/>
  <c r="C522" i="1"/>
  <c r="H415" i="1"/>
  <c r="G415" i="1"/>
  <c r="H587" i="1"/>
  <c r="G587" i="1"/>
  <c r="G1408" i="1"/>
  <c r="H1408" i="1"/>
  <c r="G1167" i="1"/>
  <c r="H1167" i="1"/>
  <c r="H220" i="1"/>
  <c r="G220" i="1"/>
  <c r="F175" i="5"/>
  <c r="C1152" i="1"/>
  <c r="G295" i="9"/>
  <c r="E295" i="9" s="1"/>
  <c r="B295" i="9" s="1"/>
  <c r="G1437" i="1"/>
  <c r="H1437" i="1"/>
  <c r="H637" i="1"/>
  <c r="G637" i="1"/>
  <c r="H1517" i="1"/>
  <c r="G1235" i="1"/>
  <c r="H1235" i="1"/>
  <c r="F7" i="5"/>
  <c r="D6" i="5"/>
  <c r="H20" i="3"/>
  <c r="C985" i="1"/>
  <c r="G339" i="1"/>
  <c r="H339" i="1"/>
  <c r="H78" i="1"/>
  <c r="G78" i="1"/>
  <c r="G478" i="1"/>
  <c r="H478" i="1"/>
  <c r="G523" i="1"/>
  <c r="H523" i="1"/>
  <c r="H3" i="1"/>
  <c r="G3" i="1"/>
  <c r="G453" i="1"/>
  <c r="H453" i="1"/>
  <c r="H306" i="1"/>
  <c r="G306" i="1"/>
  <c r="H638" i="1"/>
  <c r="G638" i="1"/>
  <c r="B299" i="9" l="1"/>
  <c r="H11" i="3"/>
  <c r="N3" i="9" s="1"/>
  <c r="G985" i="1"/>
  <c r="H985" i="1"/>
  <c r="H147" i="1"/>
  <c r="G147" i="1"/>
  <c r="H402" i="1"/>
  <c r="G402" i="1"/>
  <c r="D639" i="4"/>
  <c r="F412" i="4"/>
  <c r="C407" i="1"/>
  <c r="E639" i="4"/>
  <c r="D407" i="1"/>
  <c r="F290" i="4"/>
  <c r="C286" i="1"/>
  <c r="G282" i="9"/>
  <c r="E282" i="9" s="1"/>
  <c r="B282" i="9" s="1"/>
  <c r="G276" i="9"/>
  <c r="F6" i="5"/>
  <c r="C984" i="1"/>
  <c r="G1152" i="1"/>
  <c r="H1152" i="1"/>
  <c r="H522" i="1"/>
  <c r="G522" i="1"/>
  <c r="H276" i="9"/>
  <c r="D984" i="1"/>
  <c r="E293" i="9"/>
  <c r="B294" i="9"/>
  <c r="B297" i="9"/>
  <c r="E296" i="9"/>
  <c r="I10" i="3" s="1"/>
  <c r="F408" i="4"/>
  <c r="C403" i="1"/>
  <c r="G2" i="1"/>
  <c r="H2" i="1"/>
  <c r="G414" i="1"/>
  <c r="H414" i="1"/>
  <c r="F636" i="4"/>
  <c r="C630" i="1"/>
  <c r="G1436" i="1"/>
  <c r="H1436" i="1"/>
  <c r="G1046" i="1"/>
  <c r="H1046" i="1"/>
  <c r="G345" i="1"/>
  <c r="H345" i="1"/>
  <c r="G1435" i="1"/>
  <c r="H1435" i="1"/>
  <c r="H9" i="3"/>
  <c r="D291" i="4"/>
  <c r="F289" i="4"/>
  <c r="D413" i="4"/>
  <c r="C285" i="1"/>
  <c r="G1518" i="1"/>
  <c r="H1518" i="1"/>
  <c r="E291" i="4"/>
  <c r="D287" i="1" s="1"/>
  <c r="E413" i="4"/>
  <c r="E414" i="4" s="1"/>
  <c r="D409" i="1" s="1"/>
  <c r="D285" i="1"/>
  <c r="F635" i="4"/>
  <c r="C629" i="1"/>
  <c r="I11" i="3" l="1"/>
  <c r="H8" i="3"/>
  <c r="H984" i="1"/>
  <c r="G984" i="1"/>
  <c r="D633" i="1"/>
  <c r="H407" i="1"/>
  <c r="G407" i="1"/>
  <c r="G629" i="1"/>
  <c r="H629" i="1"/>
  <c r="D640" i="4"/>
  <c r="D415" i="4"/>
  <c r="F413" i="4"/>
  <c r="C408" i="1"/>
  <c r="G630" i="1"/>
  <c r="H630" i="1"/>
  <c r="D414" i="4"/>
  <c r="H286" i="1"/>
  <c r="G286" i="1"/>
  <c r="F639" i="4"/>
  <c r="C633" i="1"/>
  <c r="F291" i="4"/>
  <c r="C287" i="1"/>
  <c r="E640" i="4"/>
  <c r="E415" i="4"/>
  <c r="D410" i="1" s="1"/>
  <c r="D408" i="1"/>
  <c r="H285" i="1"/>
  <c r="G285" i="1"/>
  <c r="I9" i="3"/>
  <c r="K3" i="9"/>
  <c r="H403" i="1"/>
  <c r="G403" i="1"/>
  <c r="E276" i="9"/>
  <c r="G287" i="1" l="1"/>
  <c r="H287" i="1"/>
  <c r="M3" i="9"/>
  <c r="F415" i="4"/>
  <c r="C410" i="1"/>
  <c r="F640" i="4"/>
  <c r="D642" i="4"/>
  <c r="C634" i="1"/>
  <c r="E275" i="9"/>
  <c r="I8" i="3" s="1"/>
  <c r="B276" i="9"/>
  <c r="H633" i="1"/>
  <c r="G633" i="1"/>
  <c r="H408" i="1"/>
  <c r="G408" i="1"/>
  <c r="E642" i="4"/>
  <c r="D634" i="1"/>
  <c r="D641" i="4"/>
  <c r="F414" i="4"/>
  <c r="C409" i="1"/>
  <c r="E641" i="4"/>
  <c r="H409" i="1" l="1"/>
  <c r="G409" i="1"/>
  <c r="E646" i="4"/>
  <c r="D636" i="1"/>
  <c r="D646" i="4"/>
  <c r="F642" i="4"/>
  <c r="C636" i="1"/>
  <c r="F641" i="4"/>
  <c r="D645" i="4"/>
  <c r="C635" i="1"/>
  <c r="H410" i="1"/>
  <c r="G410" i="1"/>
  <c r="E645" i="4"/>
  <c r="D635" i="1"/>
  <c r="H634" i="1"/>
  <c r="G634" i="1"/>
  <c r="I19" i="3" l="1"/>
  <c r="D640" i="1"/>
  <c r="H635" i="1"/>
  <c r="G635" i="1"/>
  <c r="H636" i="1"/>
  <c r="G636" i="1"/>
  <c r="I18" i="3"/>
  <c r="D639" i="1"/>
  <c r="F645" i="4"/>
  <c r="H18" i="3"/>
  <c r="C639" i="1"/>
  <c r="F646" i="4"/>
  <c r="H19" i="3"/>
  <c r="C640" i="1"/>
  <c r="H7" i="3" s="1"/>
  <c r="H639" i="1" l="1"/>
  <c r="G639" i="1"/>
  <c r="H640" i="1"/>
  <c r="G640" i="1"/>
  <c r="J3" i="9"/>
  <c r="I7" i="3"/>
  <c r="M272" i="9" l="1"/>
  <c r="L272" i="9"/>
  <c r="H18" i="9"/>
  <c r="I17" i="9"/>
  <c r="M16" i="9"/>
  <c r="K13" i="9"/>
  <c r="J12" i="9"/>
  <c r="J11" i="9"/>
  <c r="J10" i="9"/>
  <c r="I9" i="9"/>
  <c r="I8" i="9"/>
  <c r="I7" i="9"/>
  <c r="G18" i="9"/>
  <c r="H16" i="9"/>
  <c r="I12" i="9"/>
  <c r="J17" i="9"/>
  <c r="K11" i="9"/>
  <c r="K9" i="9"/>
  <c r="J7" i="9"/>
  <c r="I5" i="9"/>
  <c r="H17" i="9"/>
  <c r="M15" i="9"/>
  <c r="I13" i="9"/>
  <c r="I11" i="9"/>
  <c r="G15" i="9"/>
  <c r="J6" i="9"/>
  <c r="K10" i="9"/>
  <c r="J8" i="9"/>
  <c r="K5" i="9"/>
  <c r="G16" i="9"/>
  <c r="J5" i="9"/>
  <c r="H15" i="9"/>
  <c r="G17" i="9"/>
  <c r="K6" i="9"/>
  <c r="I6" i="9"/>
  <c r="K12" i="9"/>
  <c r="J9" i="9"/>
  <c r="L16" i="9"/>
  <c r="K7" i="9"/>
  <c r="K8" i="9"/>
  <c r="J13" i="9"/>
  <c r="L15" i="9"/>
  <c r="F15" i="9" l="1"/>
  <c r="E16" i="9"/>
  <c r="F16" i="9"/>
  <c r="E18" i="9"/>
  <c r="B18" i="9" s="1"/>
  <c r="F272" i="9"/>
  <c r="B272" i="9" s="1"/>
  <c r="E11" i="9"/>
  <c r="B11" i="9" s="1"/>
  <c r="E5" i="9"/>
  <c r="B5" i="9" s="1"/>
  <c r="E7" i="9"/>
  <c r="B7" i="9" s="1"/>
  <c r="E6" i="9"/>
  <c r="B6" i="9" s="1"/>
  <c r="E13" i="9"/>
  <c r="B13" i="9" s="1"/>
  <c r="E12" i="9"/>
  <c r="B12" i="9" s="1"/>
  <c r="E8" i="9"/>
  <c r="B8" i="9" s="1"/>
  <c r="E9" i="9"/>
  <c r="B9" i="9" s="1"/>
  <c r="E17" i="9"/>
  <c r="B17" i="9" s="1"/>
  <c r="E15" i="9"/>
  <c r="E10" i="9"/>
  <c r="B10" i="9" s="1"/>
  <c r="F14" i="9" l="1"/>
  <c r="B16" i="9"/>
  <c r="F19" i="9"/>
  <c r="B15" i="9"/>
  <c r="E14"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<sst xmlns="http://schemas.openxmlformats.org/spreadsheetml/2006/main" count="4313" uniqueCount="3394">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</sst>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name val="Arial"/>
      <charset val="238"/>
    </font>
    <font>
      <sz val="10"/>
      <color indexed="8"/>
      <name val="MS Sans Serif"/>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10">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2" fillId="0" borderId="69"/>
    <xf numFmtId="0" fontId="73"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10">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Podaci" xfId="9" xr:uid="{24847125-F399-4D9E-B26C-23D7E4C6D9D0}"/>
    <cellStyle name="Normal_Sheet1" xfId="6" xr:uid="{00000000-0005-0000-0000-000006000000}"/>
    <cellStyle name="Normalno" xfId="0" builtinId="0"/>
    <cellStyle name="Normalno 2" xfId="8" xr:uid="{268C36D7-4A64-4A11-8DAB-BCF72B0FA089}"/>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11145067</v>
      </c>
      <c r="D2" s="6">
        <f>'PR-RAS'!E6</f>
        <v>8294489.5599999996</v>
      </c>
      <c r="E2" s="6">
        <v>0</v>
      </c>
      <c r="F2" s="6">
        <v>0</v>
      </c>
      <c r="G2" s="7">
        <f t="shared" ref="G2:G264" si="0">(B2/1000)*(C2*1+D2*2)</f>
        <v>27734.046119999999</v>
      </c>
      <c r="H2" s="7">
        <f t="shared" ref="H2:H264" si="1">ABS(C2-ROUND(C2,0))+ABS(D2-ROUND(D2,0))</f>
        <v>0.44000000040978193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1568032</v>
      </c>
      <c r="D3" s="1">
        <f>'PR-RAS'!E7</f>
        <v>2295391.3000000003</v>
      </c>
      <c r="E3" s="1">
        <v>0</v>
      </c>
      <c r="F3" s="1">
        <v>0</v>
      </c>
      <c r="G3" s="2">
        <f t="shared" si="0"/>
        <v>12317.629200000001</v>
      </c>
      <c r="H3" s="2">
        <f t="shared" si="1"/>
        <v>0.30000000027939677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1463543</v>
      </c>
      <c r="D4" s="1">
        <f>'PR-RAS'!E8</f>
        <v>2089251.11</v>
      </c>
      <c r="E4" s="1">
        <v>0</v>
      </c>
      <c r="F4" s="1">
        <v>0</v>
      </c>
      <c r="G4" s="2">
        <f t="shared" si="0"/>
        <v>16926.135660000004</v>
      </c>
      <c r="H4" s="2">
        <f t="shared" si="1"/>
        <v>0.11000000010244548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1518960</v>
      </c>
      <c r="D5" s="1">
        <f>'PR-RAS'!E9</f>
        <v>2019199.99</v>
      </c>
      <c r="E5" s="1">
        <v>0</v>
      </c>
      <c r="F5" s="1">
        <v>0</v>
      </c>
      <c r="G5" s="2">
        <f t="shared" si="0"/>
        <v>22229.439920000001</v>
      </c>
      <c r="H5" s="2">
        <f t="shared" si="1"/>
        <v>1.0000000009313226E-2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156780</v>
      </c>
      <c r="D6" s="1">
        <f>'PR-RAS'!E10</f>
        <v>20969.830000000002</v>
      </c>
      <c r="E6" s="1">
        <v>0</v>
      </c>
      <c r="F6" s="1">
        <v>0</v>
      </c>
      <c r="G6" s="2">
        <f t="shared" si="0"/>
        <v>993.59829999999999</v>
      </c>
      <c r="H6" s="2">
        <f t="shared" si="1"/>
        <v>0.16999999999825377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67647</v>
      </c>
      <c r="D7" s="1">
        <f>'PR-RAS'!E11</f>
        <v>9557.19</v>
      </c>
      <c r="E7" s="1">
        <v>0</v>
      </c>
      <c r="F7" s="1">
        <v>0</v>
      </c>
      <c r="G7" s="2">
        <f t="shared" si="0"/>
        <v>520.56828000000007</v>
      </c>
      <c r="H7" s="2">
        <f t="shared" si="1"/>
        <v>0.19000000000050932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57799</v>
      </c>
      <c r="D8" s="1">
        <f>'PR-RAS'!E12</f>
        <v>2584.29</v>
      </c>
      <c r="E8" s="1">
        <v>0</v>
      </c>
      <c r="F8" s="1">
        <v>0</v>
      </c>
      <c r="G8" s="2">
        <f t="shared" si="0"/>
        <v>440.77306000000004</v>
      </c>
      <c r="H8" s="2">
        <f t="shared" si="1"/>
        <v>0.28999999999996362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77882</v>
      </c>
      <c r="D9" s="1">
        <f>'PR-RAS'!E13</f>
        <v>36939.81</v>
      </c>
      <c r="E9" s="1">
        <v>0</v>
      </c>
      <c r="F9" s="1">
        <v>0</v>
      </c>
      <c r="G9" s="2">
        <f t="shared" si="0"/>
        <v>1214.0929599999999</v>
      </c>
      <c r="H9" s="2">
        <f t="shared" si="1"/>
        <v>0.19000000000232831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415525</v>
      </c>
      <c r="D11" s="1">
        <f>'PR-RAS'!E15</f>
        <v>0</v>
      </c>
      <c r="E11" s="1">
        <v>0</v>
      </c>
      <c r="F11" s="1">
        <v>0</v>
      </c>
      <c r="G11" s="2">
        <f t="shared" si="0"/>
        <v>4155.25</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103452</v>
      </c>
      <c r="D19" s="1">
        <f>'PR-RAS'!E23</f>
        <v>205251.46</v>
      </c>
      <c r="E19" s="1">
        <v>0</v>
      </c>
      <c r="F19" s="1">
        <v>0</v>
      </c>
      <c r="G19" s="2">
        <f t="shared" si="0"/>
        <v>9251.1885599999987</v>
      </c>
      <c r="H19" s="2">
        <f t="shared" si="1"/>
        <v>0.45999999999185093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9497</v>
      </c>
      <c r="D20" s="1">
        <f>'PR-RAS'!E24</f>
        <v>21628.05</v>
      </c>
      <c r="E20" s="1">
        <v>0</v>
      </c>
      <c r="F20" s="1">
        <v>0</v>
      </c>
      <c r="G20" s="2">
        <f t="shared" si="0"/>
        <v>1002.3089</v>
      </c>
      <c r="H20" s="2">
        <f t="shared" si="1"/>
        <v>4.9999999999272404E-2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93955</v>
      </c>
      <c r="D23" s="1">
        <f>'PR-RAS'!E27</f>
        <v>183623.41</v>
      </c>
      <c r="E23" s="1">
        <v>0</v>
      </c>
      <c r="F23" s="1">
        <v>0</v>
      </c>
      <c r="G23" s="2">
        <f t="shared" si="0"/>
        <v>10146.440039999999</v>
      </c>
      <c r="H23" s="2">
        <f t="shared" si="1"/>
        <v>0.41000000000349246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1037</v>
      </c>
      <c r="D25" s="1">
        <f>'PR-RAS'!E29</f>
        <v>888.73</v>
      </c>
      <c r="E25" s="1">
        <v>0</v>
      </c>
      <c r="F25" s="1">
        <v>0</v>
      </c>
      <c r="G25" s="2">
        <f t="shared" si="0"/>
        <v>67.547039999999996</v>
      </c>
      <c r="H25" s="2">
        <f t="shared" si="1"/>
        <v>0.26999999999998181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67.650000000000006</v>
      </c>
      <c r="E27" s="1">
        <v>0</v>
      </c>
      <c r="F27" s="1">
        <v>0</v>
      </c>
      <c r="G27" s="2">
        <f t="shared" si="0"/>
        <v>3.5178000000000003</v>
      </c>
      <c r="H27" s="2">
        <f t="shared" si="1"/>
        <v>0.34999999999999432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1037</v>
      </c>
      <c r="D29" s="1">
        <f>'PR-RAS'!E33</f>
        <v>821.08</v>
      </c>
      <c r="E29" s="1">
        <v>0</v>
      </c>
      <c r="F29" s="1">
        <v>0</v>
      </c>
      <c r="G29" s="2">
        <f t="shared" si="0"/>
        <v>75.016480000000001</v>
      </c>
      <c r="H29" s="2">
        <f t="shared" si="1"/>
        <v>8.0000000000040927E-2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7580216</v>
      </c>
      <c r="D46" s="1">
        <f>'PR-RAS'!E50</f>
        <v>4465280.68</v>
      </c>
      <c r="E46" s="1">
        <v>0</v>
      </c>
      <c r="F46" s="1">
        <v>0</v>
      </c>
      <c r="G46" s="2">
        <f t="shared" si="0"/>
        <v>742984.98119999992</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6355333</v>
      </c>
      <c r="D55" s="1">
        <f>'PR-RAS'!E59</f>
        <v>4045419.06</v>
      </c>
      <c r="E55" s="1">
        <v>0</v>
      </c>
      <c r="F55" s="1">
        <v>0</v>
      </c>
      <c r="G55" s="2">
        <f t="shared" si="0"/>
        <v>780093.24048000004</v>
      </c>
      <c r="H55" s="2">
        <f t="shared" si="1"/>
        <v>6.0000000055879354E-2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3481536</v>
      </c>
      <c r="D56" s="1">
        <f>'PR-RAS'!E60</f>
        <v>3670935.06</v>
      </c>
      <c r="E56" s="1">
        <v>0</v>
      </c>
      <c r="F56" s="1">
        <v>0</v>
      </c>
      <c r="G56" s="2">
        <f t="shared" si="0"/>
        <v>595287.33660000004</v>
      </c>
      <c r="H56" s="2">
        <f t="shared" si="1"/>
        <v>6.0000000055879354E-2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2873797</v>
      </c>
      <c r="D57" s="1">
        <f>'PR-RAS'!E61</f>
        <v>374484</v>
      </c>
      <c r="E57" s="1">
        <v>0</v>
      </c>
      <c r="F57" s="1">
        <v>0</v>
      </c>
      <c r="G57" s="2">
        <f t="shared" si="0"/>
        <v>202874.84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120416</v>
      </c>
      <c r="D58" s="1">
        <f>'PR-RAS'!E62</f>
        <v>69861.62</v>
      </c>
      <c r="E58" s="1">
        <v>0</v>
      </c>
      <c r="F58" s="1">
        <v>0</v>
      </c>
      <c r="G58" s="2">
        <f t="shared" si="0"/>
        <v>14827.936680000001</v>
      </c>
      <c r="H58" s="2">
        <f t="shared" si="1"/>
        <v>0.38000000000465661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120416</v>
      </c>
      <c r="D59" s="1">
        <f>'PR-RAS'!E63</f>
        <v>69861.62</v>
      </c>
      <c r="E59" s="1">
        <v>0</v>
      </c>
      <c r="F59" s="1">
        <v>0</v>
      </c>
      <c r="G59" s="2">
        <f t="shared" si="0"/>
        <v>15088.075920000001</v>
      </c>
      <c r="H59" s="2">
        <f t="shared" si="1"/>
        <v>0.38000000000465661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1104467</v>
      </c>
      <c r="D70" s="1">
        <f>'PR-RAS'!E74</f>
        <v>350000</v>
      </c>
      <c r="E70" s="1">
        <v>0</v>
      </c>
      <c r="F70" s="1">
        <v>0</v>
      </c>
      <c r="G70" s="2">
        <f t="shared" si="0"/>
        <v>124508.22300000001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910965</v>
      </c>
      <c r="D71" s="1">
        <f>'PR-RAS'!E75</f>
        <v>0</v>
      </c>
      <c r="E71" s="1">
        <v>0</v>
      </c>
      <c r="F71" s="1">
        <v>0</v>
      </c>
      <c r="G71" s="2">
        <f t="shared" si="0"/>
        <v>63767.55</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193502</v>
      </c>
      <c r="D72" s="1">
        <f>'PR-RAS'!E76</f>
        <v>350000</v>
      </c>
      <c r="E72" s="1">
        <v>0</v>
      </c>
      <c r="F72" s="1">
        <v>0</v>
      </c>
      <c r="G72" s="2">
        <f t="shared" si="0"/>
        <v>63438.641999999993</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68721</v>
      </c>
      <c r="D78" s="1">
        <f>'PR-RAS'!E82</f>
        <v>114669.52</v>
      </c>
      <c r="E78" s="1">
        <v>0</v>
      </c>
      <c r="F78" s="1">
        <v>0</v>
      </c>
      <c r="G78" s="2">
        <f t="shared" si="0"/>
        <v>22950.623080000001</v>
      </c>
      <c r="H78" s="2">
        <f t="shared" si="1"/>
        <v>0.47999999999592546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335</v>
      </c>
      <c r="D79" s="1">
        <f>'PR-RAS'!E83</f>
        <v>29387.61</v>
      </c>
      <c r="E79" s="1">
        <v>0</v>
      </c>
      <c r="F79" s="1">
        <v>0</v>
      </c>
      <c r="G79" s="2">
        <f t="shared" si="0"/>
        <v>4610.5971600000003</v>
      </c>
      <c r="H79" s="2">
        <f t="shared" si="1"/>
        <v>0.38999999999941792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v>
      </c>
      <c r="D81" s="1">
        <f>'PR-RAS'!E85</f>
        <v>13.87</v>
      </c>
      <c r="E81" s="1">
        <v>0</v>
      </c>
      <c r="F81" s="1">
        <v>0</v>
      </c>
      <c r="G81" s="2">
        <f t="shared" si="0"/>
        <v>3.3391999999999995</v>
      </c>
      <c r="H81" s="2">
        <f t="shared" si="1"/>
        <v>0.13000000000000078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268</v>
      </c>
      <c r="D82" s="1">
        <f>'PR-RAS'!E86</f>
        <v>29373.74</v>
      </c>
      <c r="E82" s="1">
        <v>0</v>
      </c>
      <c r="F82" s="1">
        <v>0</v>
      </c>
      <c r="G82" s="2">
        <f t="shared" si="0"/>
        <v>4780.2538800000002</v>
      </c>
      <c r="H82" s="2">
        <f t="shared" si="1"/>
        <v>0.25999999999839929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53</v>
      </c>
      <c r="D83" s="1">
        <f>'PR-RAS'!E87</f>
        <v>0</v>
      </c>
      <c r="E83" s="1">
        <v>0</v>
      </c>
      <c r="F83" s="1">
        <v>0</v>
      </c>
      <c r="G83" s="2">
        <f t="shared" si="0"/>
        <v>4.3460000000000001</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68386</v>
      </c>
      <c r="D87" s="1">
        <f>'PR-RAS'!E91</f>
        <v>85281.91</v>
      </c>
      <c r="E87" s="1">
        <v>0</v>
      </c>
      <c r="F87" s="1">
        <v>0</v>
      </c>
      <c r="G87" s="2">
        <f t="shared" si="0"/>
        <v>20549.684519999999</v>
      </c>
      <c r="H87" s="2">
        <f t="shared" si="1"/>
        <v>8.999999999650754E-2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6255.77</v>
      </c>
      <c r="E88" s="1">
        <v>0</v>
      </c>
      <c r="F88" s="1">
        <v>0</v>
      </c>
      <c r="G88" s="2">
        <f t="shared" si="0"/>
        <v>1088.50398</v>
      </c>
      <c r="H88" s="2">
        <f t="shared" si="1"/>
        <v>0.22999999999956344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42416</v>
      </c>
      <c r="D89" s="1">
        <f>'PR-RAS'!E93</f>
        <v>59909.82</v>
      </c>
      <c r="E89" s="1">
        <v>0</v>
      </c>
      <c r="F89" s="1">
        <v>0</v>
      </c>
      <c r="G89" s="2">
        <f t="shared" si="0"/>
        <v>14276.73632</v>
      </c>
      <c r="H89" s="2">
        <f t="shared" si="1"/>
        <v>0.18000000000029104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22850</v>
      </c>
      <c r="D90" s="1">
        <f>'PR-RAS'!E94</f>
        <v>18486.25</v>
      </c>
      <c r="E90" s="1">
        <v>0</v>
      </c>
      <c r="F90" s="1">
        <v>0</v>
      </c>
      <c r="G90" s="2">
        <f t="shared" si="0"/>
        <v>5324.2024999999994</v>
      </c>
      <c r="H90" s="2">
        <f t="shared" si="1"/>
        <v>0.25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3120</v>
      </c>
      <c r="D93" s="1">
        <f>'PR-RAS'!E97</f>
        <v>630.07000000000005</v>
      </c>
      <c r="E93" s="1">
        <v>0</v>
      </c>
      <c r="F93" s="1">
        <v>0</v>
      </c>
      <c r="G93" s="2">
        <f t="shared" si="0"/>
        <v>402.97288000000003</v>
      </c>
      <c r="H93" s="2">
        <f t="shared" si="1"/>
        <v>7.0000000000050022E-2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1858691</v>
      </c>
      <c r="D102" s="1">
        <f>'PR-RAS'!E106</f>
        <v>1405523.46</v>
      </c>
      <c r="E102" s="1">
        <v>0</v>
      </c>
      <c r="F102" s="1">
        <v>0</v>
      </c>
      <c r="G102" s="2">
        <f t="shared" si="0"/>
        <v>471643.52992</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574185</v>
      </c>
      <c r="D103" s="1">
        <f>'PR-RAS'!E107</f>
        <v>119537.27</v>
      </c>
      <c r="E103" s="1">
        <v>0</v>
      </c>
      <c r="F103" s="1">
        <v>0</v>
      </c>
      <c r="G103" s="2">
        <f t="shared" si="0"/>
        <v>82952.473079999996</v>
      </c>
      <c r="H103" s="2">
        <f t="shared" si="1"/>
        <v>0.27000000000407454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20</v>
      </c>
      <c r="D106" s="1">
        <f>'PR-RAS'!E110</f>
        <v>0</v>
      </c>
      <c r="E106" s="1">
        <v>0</v>
      </c>
      <c r="F106" s="1">
        <v>0</v>
      </c>
      <c r="G106" s="2">
        <f t="shared" si="0"/>
        <v>2.1</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574165</v>
      </c>
      <c r="D107" s="1">
        <f>'PR-RAS'!E111</f>
        <v>119537.27</v>
      </c>
      <c r="E107" s="1">
        <v>0</v>
      </c>
      <c r="F107" s="1">
        <v>0</v>
      </c>
      <c r="G107" s="2">
        <f t="shared" si="0"/>
        <v>86203.391239999997</v>
      </c>
      <c r="H107" s="2">
        <f t="shared" si="1"/>
        <v>0.27000000000407454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737903</v>
      </c>
      <c r="D108" s="1">
        <f>'PR-RAS'!E112</f>
        <v>487889</v>
      </c>
      <c r="E108" s="1">
        <v>0</v>
      </c>
      <c r="F108" s="1">
        <v>0</v>
      </c>
      <c r="G108" s="2">
        <f t="shared" si="0"/>
        <v>183363.867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857</v>
      </c>
      <c r="D110" s="1">
        <f>'PR-RAS'!E114</f>
        <v>2246.7199999999998</v>
      </c>
      <c r="E110" s="1">
        <v>0</v>
      </c>
      <c r="F110" s="1">
        <v>0</v>
      </c>
      <c r="G110" s="2">
        <f t="shared" si="0"/>
        <v>583.19795999999997</v>
      </c>
      <c r="H110" s="2">
        <f t="shared" si="1"/>
        <v>0.28000000000020009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638549</v>
      </c>
      <c r="D111" s="1">
        <f>'PR-RAS'!E115</f>
        <v>343365.39</v>
      </c>
      <c r="E111" s="1">
        <v>0</v>
      </c>
      <c r="F111" s="1">
        <v>0</v>
      </c>
      <c r="G111" s="2">
        <f t="shared" si="0"/>
        <v>145780.7758</v>
      </c>
      <c r="H111" s="2">
        <f t="shared" si="1"/>
        <v>0.39000000001396984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98497</v>
      </c>
      <c r="D113" s="1">
        <f>'PR-RAS'!E117</f>
        <v>142276.89000000001</v>
      </c>
      <c r="E113" s="1">
        <v>0</v>
      </c>
      <c r="F113" s="1">
        <v>0</v>
      </c>
      <c r="G113" s="2">
        <f t="shared" si="0"/>
        <v>42901.687360000004</v>
      </c>
      <c r="H113" s="2">
        <f t="shared" si="1"/>
        <v>0.10999999998603016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546603</v>
      </c>
      <c r="D116" s="1">
        <f>'PR-RAS'!E120</f>
        <v>798097.19000000006</v>
      </c>
      <c r="E116" s="1">
        <v>0</v>
      </c>
      <c r="F116" s="1">
        <v>0</v>
      </c>
      <c r="G116" s="2">
        <f t="shared" si="0"/>
        <v>246421.69870000001</v>
      </c>
      <c r="H116" s="2">
        <f t="shared" si="1"/>
        <v>0.19000000006053597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22538</v>
      </c>
      <c r="D117" s="1">
        <f>'PR-RAS'!E121</f>
        <v>333.9</v>
      </c>
      <c r="E117" s="1">
        <v>0</v>
      </c>
      <c r="F117" s="1">
        <v>0</v>
      </c>
      <c r="G117" s="2">
        <f t="shared" si="0"/>
        <v>2691.8728000000001</v>
      </c>
      <c r="H117" s="2">
        <f t="shared" si="1"/>
        <v>0.10000000000002274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524065</v>
      </c>
      <c r="D118" s="1">
        <f>'PR-RAS'!E122</f>
        <v>797763.29</v>
      </c>
      <c r="E118" s="1">
        <v>0</v>
      </c>
      <c r="F118" s="1">
        <v>0</v>
      </c>
      <c r="G118" s="2">
        <f t="shared" si="0"/>
        <v>247992.21486000004</v>
      </c>
      <c r="H118" s="2">
        <f t="shared" si="1"/>
        <v>0.2900000000372529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65839</v>
      </c>
      <c r="D120" s="1">
        <f>'PR-RAS'!E124</f>
        <v>12891.27</v>
      </c>
      <c r="E120" s="1">
        <v>0</v>
      </c>
      <c r="F120" s="1">
        <v>0</v>
      </c>
      <c r="G120" s="2">
        <f t="shared" si="0"/>
        <v>10902.96326</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29073</v>
      </c>
      <c r="D121" s="1">
        <f>'PR-RAS'!E125</f>
        <v>12891.27</v>
      </c>
      <c r="E121" s="1">
        <v>0</v>
      </c>
      <c r="F121" s="1">
        <v>0</v>
      </c>
      <c r="G121" s="2">
        <f t="shared" si="0"/>
        <v>6582.6647999999996</v>
      </c>
      <c r="H121" s="2">
        <f t="shared" si="1"/>
        <v>0.27000000000043656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29073</v>
      </c>
      <c r="D123" s="1">
        <f>'PR-RAS'!E127</f>
        <v>12891.27</v>
      </c>
      <c r="E123" s="1">
        <v>0</v>
      </c>
      <c r="F123" s="1">
        <v>0</v>
      </c>
      <c r="G123" s="2">
        <f t="shared" si="0"/>
        <v>6692.3758799999996</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36766</v>
      </c>
      <c r="D124" s="1">
        <f>'PR-RAS'!E128</f>
        <v>0</v>
      </c>
      <c r="E124" s="1">
        <v>0</v>
      </c>
      <c r="F124" s="1">
        <v>0</v>
      </c>
      <c r="G124" s="2">
        <f t="shared" si="0"/>
        <v>4522.2179999999998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36766</v>
      </c>
      <c r="D126" s="1">
        <f>'PR-RAS'!E130</f>
        <v>0</v>
      </c>
      <c r="E126" s="1">
        <v>0</v>
      </c>
      <c r="F126" s="1">
        <v>0</v>
      </c>
      <c r="G126" s="2">
        <f t="shared" si="0"/>
        <v>4595.75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3568</v>
      </c>
      <c r="D135" s="1">
        <f>'PR-RAS'!E139</f>
        <v>733.33</v>
      </c>
      <c r="E135" s="1">
        <v>0</v>
      </c>
      <c r="F135" s="1">
        <v>0</v>
      </c>
      <c r="G135" s="2">
        <f t="shared" si="0"/>
        <v>674.64444000000003</v>
      </c>
      <c r="H135" s="2">
        <f t="shared" si="1"/>
        <v>0.33000000000004093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3568</v>
      </c>
      <c r="D146" s="1">
        <f>'PR-RAS'!E150</f>
        <v>733.33</v>
      </c>
      <c r="E146" s="1">
        <v>0</v>
      </c>
      <c r="F146" s="1">
        <v>0</v>
      </c>
      <c r="G146" s="2">
        <f t="shared" si="0"/>
        <v>730.02569999999992</v>
      </c>
      <c r="H146" s="2">
        <f t="shared" si="1"/>
        <v>0.33000000000004093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6089859</v>
      </c>
      <c r="D147" s="1">
        <f>'PR-RAS'!E151</f>
        <v>5873717.9299999997</v>
      </c>
      <c r="E147" s="1">
        <v>0</v>
      </c>
      <c r="F147" s="1">
        <v>0</v>
      </c>
      <c r="G147" s="2">
        <f t="shared" si="0"/>
        <v>2604245.0495599997</v>
      </c>
      <c r="H147" s="2">
        <f t="shared" si="1"/>
        <v>7.0000000298023224E-2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1270899</v>
      </c>
      <c r="D148" s="1">
        <f>'PR-RAS'!E152</f>
        <v>1318782.83</v>
      </c>
      <c r="E148" s="1">
        <v>0</v>
      </c>
      <c r="F148" s="1">
        <v>0</v>
      </c>
      <c r="G148" s="2">
        <f t="shared" si="0"/>
        <v>574544.30501999997</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1081630</v>
      </c>
      <c r="D149" s="1">
        <f>'PR-RAS'!E153</f>
        <v>1124064.48</v>
      </c>
      <c r="E149" s="1">
        <v>0</v>
      </c>
      <c r="F149" s="1">
        <v>0</v>
      </c>
      <c r="G149" s="2">
        <f t="shared" si="0"/>
        <v>492804.32607999997</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1081630</v>
      </c>
      <c r="D150" s="1">
        <f>'PR-RAS'!E154</f>
        <v>1124064.48</v>
      </c>
      <c r="E150" s="1">
        <v>0</v>
      </c>
      <c r="F150" s="1">
        <v>0</v>
      </c>
      <c r="G150" s="2">
        <f t="shared" si="0"/>
        <v>496134.08503999998</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10800</v>
      </c>
      <c r="D154" s="1">
        <f>'PR-RAS'!E158</f>
        <v>34241.839999999997</v>
      </c>
      <c r="E154" s="1">
        <v>0</v>
      </c>
      <c r="F154" s="1">
        <v>0</v>
      </c>
      <c r="G154" s="2">
        <f t="shared" si="0"/>
        <v>12130.403039999999</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178469</v>
      </c>
      <c r="D155" s="1">
        <f>'PR-RAS'!E159</f>
        <v>160476.51</v>
      </c>
      <c r="E155" s="1">
        <v>0</v>
      </c>
      <c r="F155" s="1">
        <v>0</v>
      </c>
      <c r="G155" s="2">
        <f t="shared" si="0"/>
        <v>76910.991080000007</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178469</v>
      </c>
      <c r="D157" s="1">
        <f>'PR-RAS'!E161</f>
        <v>160476.51</v>
      </c>
      <c r="E157" s="1">
        <v>0</v>
      </c>
      <c r="F157" s="1">
        <v>0</v>
      </c>
      <c r="G157" s="2">
        <f t="shared" si="0"/>
        <v>77909.835120000003</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2670048</v>
      </c>
      <c r="D159" s="1">
        <f>'PR-RAS'!E163</f>
        <v>2617258.92</v>
      </c>
      <c r="E159" s="1">
        <v>0</v>
      </c>
      <c r="F159" s="1">
        <v>0</v>
      </c>
      <c r="G159" s="2">
        <f t="shared" si="0"/>
        <v>1248921.4027199999</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54632</v>
      </c>
      <c r="D160" s="1">
        <f>'PR-RAS'!E164</f>
        <v>89289.51</v>
      </c>
      <c r="E160" s="1">
        <v>0</v>
      </c>
      <c r="F160" s="1">
        <v>0</v>
      </c>
      <c r="G160" s="2">
        <f t="shared" si="0"/>
        <v>37080.552179999999</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14053</v>
      </c>
      <c r="D161" s="1">
        <f>'PR-RAS'!E165</f>
        <v>20651</v>
      </c>
      <c r="E161" s="1">
        <v>0</v>
      </c>
      <c r="F161" s="1">
        <v>0</v>
      </c>
      <c r="G161" s="2">
        <f t="shared" si="0"/>
        <v>8856.8000000000011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21755</v>
      </c>
      <c r="D162" s="1">
        <f>'PR-RAS'!E166</f>
        <v>51024.15</v>
      </c>
      <c r="E162" s="1">
        <v>0</v>
      </c>
      <c r="F162" s="1">
        <v>0</v>
      </c>
      <c r="G162" s="2">
        <f t="shared" si="0"/>
        <v>19932.331300000002</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4646</v>
      </c>
      <c r="D163" s="1">
        <f>'PR-RAS'!E167</f>
        <v>7426.38</v>
      </c>
      <c r="E163" s="1">
        <v>0</v>
      </c>
      <c r="F163" s="1">
        <v>0</v>
      </c>
      <c r="G163" s="2">
        <f t="shared" si="0"/>
        <v>3158.7991200000006</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14178</v>
      </c>
      <c r="D164" s="1">
        <f>'PR-RAS'!E168</f>
        <v>10187.98</v>
      </c>
      <c r="E164" s="1">
        <v>0</v>
      </c>
      <c r="F164" s="1">
        <v>0</v>
      </c>
      <c r="G164" s="2">
        <f t="shared" si="0"/>
        <v>5632.2954799999998</v>
      </c>
      <c r="H164" s="2">
        <f t="shared" si="1"/>
        <v>2.0000000000436557E-2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458513</v>
      </c>
      <c r="D165" s="1">
        <f>'PR-RAS'!E169</f>
        <v>409297.96</v>
      </c>
      <c r="E165" s="1">
        <v>0</v>
      </c>
      <c r="F165" s="1">
        <v>0</v>
      </c>
      <c r="G165" s="2">
        <f t="shared" si="0"/>
        <v>209445.86288</v>
      </c>
      <c r="H165" s="2">
        <f t="shared" si="1"/>
        <v>3.9999999979045242E-2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51701</v>
      </c>
      <c r="D166" s="1">
        <f>'PR-RAS'!E170</f>
        <v>23039.08</v>
      </c>
      <c r="E166" s="1">
        <v>0</v>
      </c>
      <c r="F166" s="1">
        <v>0</v>
      </c>
      <c r="G166" s="2">
        <f t="shared" si="0"/>
        <v>16133.561400000001</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356994</v>
      </c>
      <c r="D168" s="1">
        <f>'PR-RAS'!E172</f>
        <v>349110.09</v>
      </c>
      <c r="E168" s="1">
        <v>0</v>
      </c>
      <c r="F168" s="1">
        <v>0</v>
      </c>
      <c r="G168" s="2">
        <f t="shared" si="0"/>
        <v>176220.76806000003</v>
      </c>
      <c r="H168" s="2">
        <f t="shared" si="1"/>
        <v>9.0000000025611371E-2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14196</v>
      </c>
      <c r="D169" s="1">
        <f>'PR-RAS'!E173</f>
        <v>28766.25</v>
      </c>
      <c r="E169" s="1">
        <v>0</v>
      </c>
      <c r="F169" s="1">
        <v>0</v>
      </c>
      <c r="G169" s="2">
        <f t="shared" si="0"/>
        <v>12050.388000000001</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30571</v>
      </c>
      <c r="D170" s="1">
        <f>'PR-RAS'!E174</f>
        <v>4760.6099999999997</v>
      </c>
      <c r="E170" s="1">
        <v>0</v>
      </c>
      <c r="F170" s="1">
        <v>0</v>
      </c>
      <c r="G170" s="2">
        <f t="shared" si="0"/>
        <v>6775.5851800000009</v>
      </c>
      <c r="H170" s="2">
        <f t="shared" si="1"/>
        <v>0.39000000000032742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5051</v>
      </c>
      <c r="D172" s="1">
        <f>'PR-RAS'!E176</f>
        <v>3621.93</v>
      </c>
      <c r="E172" s="1">
        <v>0</v>
      </c>
      <c r="F172" s="1">
        <v>0</v>
      </c>
      <c r="G172" s="2">
        <f t="shared" si="0"/>
        <v>2102.4210600000001</v>
      </c>
      <c r="H172" s="2">
        <f t="shared" si="1"/>
        <v>7.0000000000163709E-2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1829663</v>
      </c>
      <c r="D173" s="1">
        <f>'PR-RAS'!E177</f>
        <v>1905377.8399999999</v>
      </c>
      <c r="E173" s="1">
        <v>0</v>
      </c>
      <c r="F173" s="1">
        <v>0</v>
      </c>
      <c r="G173" s="2">
        <f t="shared" si="0"/>
        <v>970152.01295999985</v>
      </c>
      <c r="H173" s="2">
        <f t="shared" si="1"/>
        <v>0.16000000014901161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36259</v>
      </c>
      <c r="D174" s="1">
        <f>'PR-RAS'!E178</f>
        <v>42739.199999999997</v>
      </c>
      <c r="E174" s="1">
        <v>0</v>
      </c>
      <c r="F174" s="1">
        <v>0</v>
      </c>
      <c r="G174" s="2">
        <f t="shared" si="0"/>
        <v>21060.570199999998</v>
      </c>
      <c r="H174" s="2">
        <f t="shared" si="1"/>
        <v>0.19999999999708962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844338</v>
      </c>
      <c r="D175" s="1">
        <f>'PR-RAS'!E179</f>
        <v>998896.17</v>
      </c>
      <c r="E175" s="1">
        <v>0</v>
      </c>
      <c r="F175" s="1">
        <v>0</v>
      </c>
      <c r="G175" s="2">
        <f t="shared" si="0"/>
        <v>494530.67915999994</v>
      </c>
      <c r="H175" s="2">
        <f t="shared" si="1"/>
        <v>0.17000000004190952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80577</v>
      </c>
      <c r="D176" s="1">
        <f>'PR-RAS'!E180</f>
        <v>88409.37</v>
      </c>
      <c r="E176" s="1">
        <v>0</v>
      </c>
      <c r="F176" s="1">
        <v>0</v>
      </c>
      <c r="G176" s="2">
        <f t="shared" si="0"/>
        <v>45044.254499999995</v>
      </c>
      <c r="H176" s="2">
        <f t="shared" si="1"/>
        <v>0.36999999999534339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140675</v>
      </c>
      <c r="D177" s="1">
        <f>'PR-RAS'!E181</f>
        <v>142013.20000000001</v>
      </c>
      <c r="E177" s="1">
        <v>0</v>
      </c>
      <c r="F177" s="1">
        <v>0</v>
      </c>
      <c r="G177" s="2">
        <f t="shared" si="0"/>
        <v>74747.446400000001</v>
      </c>
      <c r="H177" s="2">
        <f t="shared" si="1"/>
        <v>0.20000000001164153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28788</v>
      </c>
      <c r="D178" s="1">
        <f>'PR-RAS'!E182</f>
        <v>52712.5</v>
      </c>
      <c r="E178" s="1">
        <v>0</v>
      </c>
      <c r="F178" s="1">
        <v>0</v>
      </c>
      <c r="G178" s="2">
        <f t="shared" si="0"/>
        <v>23755.700999999997</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609.5</v>
      </c>
      <c r="E179" s="1">
        <v>0</v>
      </c>
      <c r="F179" s="1">
        <v>0</v>
      </c>
      <c r="G179" s="2">
        <f t="shared" si="0"/>
        <v>216.982</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649538</v>
      </c>
      <c r="D180" s="1">
        <f>'PR-RAS'!E184</f>
        <v>509910.52</v>
      </c>
      <c r="E180" s="1">
        <v>0</v>
      </c>
      <c r="F180" s="1">
        <v>0</v>
      </c>
      <c r="G180" s="2">
        <f t="shared" si="0"/>
        <v>298815.26815999998</v>
      </c>
      <c r="H180" s="2">
        <f t="shared" si="1"/>
        <v>0.47999999998137355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157.5</v>
      </c>
      <c r="E181" s="1">
        <v>0</v>
      </c>
      <c r="F181" s="1">
        <v>0</v>
      </c>
      <c r="G181" s="2">
        <f t="shared" si="0"/>
        <v>56.699999999999996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49488</v>
      </c>
      <c r="D182" s="1">
        <f>'PR-RAS'!E186</f>
        <v>69929.88</v>
      </c>
      <c r="E182" s="1">
        <v>0</v>
      </c>
      <c r="F182" s="1">
        <v>0</v>
      </c>
      <c r="G182" s="2">
        <f t="shared" si="0"/>
        <v>34271.944560000004</v>
      </c>
      <c r="H182" s="2">
        <f t="shared" si="1"/>
        <v>0.11999999999534339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327240</v>
      </c>
      <c r="D184" s="1">
        <f>'PR-RAS'!E188</f>
        <v>213293.61</v>
      </c>
      <c r="E184" s="1">
        <v>0</v>
      </c>
      <c r="F184" s="1">
        <v>0</v>
      </c>
      <c r="G184" s="2">
        <f t="shared" si="0"/>
        <v>137950.38125999999</v>
      </c>
      <c r="H184" s="2">
        <f t="shared" si="1"/>
        <v>0.39000000001396984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127418</v>
      </c>
      <c r="D185" s="1">
        <f>'PR-RAS'!E189</f>
        <v>34137.599999999999</v>
      </c>
      <c r="E185" s="1">
        <v>0</v>
      </c>
      <c r="F185" s="1">
        <v>0</v>
      </c>
      <c r="G185" s="2">
        <f t="shared" si="0"/>
        <v>36007.548800000004</v>
      </c>
      <c r="H185" s="2">
        <f t="shared" si="1"/>
        <v>0.40000000000145519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7818</v>
      </c>
      <c r="D186" s="1">
        <f>'PR-RAS'!E190</f>
        <v>16865.55</v>
      </c>
      <c r="E186" s="1">
        <v>0</v>
      </c>
      <c r="F186" s="1">
        <v>0</v>
      </c>
      <c r="G186" s="2">
        <f t="shared" si="0"/>
        <v>7686.5834999999997</v>
      </c>
      <c r="H186" s="2">
        <f t="shared" si="1"/>
        <v>0.4500000000007276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82703</v>
      </c>
      <c r="D187" s="1">
        <f>'PR-RAS'!E191</f>
        <v>71555.820000000007</v>
      </c>
      <c r="E187" s="1">
        <v>0</v>
      </c>
      <c r="F187" s="1">
        <v>0</v>
      </c>
      <c r="G187" s="2">
        <f t="shared" si="0"/>
        <v>42001.52304</v>
      </c>
      <c r="H187" s="2">
        <f t="shared" si="1"/>
        <v>0.17999999999301508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35484</v>
      </c>
      <c r="D188" s="1">
        <f>'PR-RAS'!E192</f>
        <v>36854.400000000001</v>
      </c>
      <c r="E188" s="1">
        <v>0</v>
      </c>
      <c r="F188" s="1">
        <v>0</v>
      </c>
      <c r="G188" s="2">
        <f t="shared" si="0"/>
        <v>20419.053599999999</v>
      </c>
      <c r="H188" s="2">
        <f t="shared" si="1"/>
        <v>0.40000000000145519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44476</v>
      </c>
      <c r="D189" s="1">
        <f>'PR-RAS'!E193</f>
        <v>40673.65</v>
      </c>
      <c r="E189" s="1">
        <v>0</v>
      </c>
      <c r="F189" s="1">
        <v>0</v>
      </c>
      <c r="G189" s="2">
        <f t="shared" si="0"/>
        <v>23654.7804</v>
      </c>
      <c r="H189" s="2">
        <f t="shared" si="1"/>
        <v>0.34999999999854481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29341</v>
      </c>
      <c r="D191" s="1">
        <f>'PR-RAS'!E195</f>
        <v>13206.59</v>
      </c>
      <c r="E191" s="1">
        <v>0</v>
      </c>
      <c r="F191" s="1">
        <v>0</v>
      </c>
      <c r="G191" s="2">
        <f t="shared" si="0"/>
        <v>10593.2942</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107088</v>
      </c>
      <c r="D192" s="1">
        <f>'PR-RAS'!E196</f>
        <v>83000.25</v>
      </c>
      <c r="E192" s="1">
        <v>0</v>
      </c>
      <c r="F192" s="1">
        <v>0</v>
      </c>
      <c r="G192" s="2">
        <f t="shared" si="0"/>
        <v>52159.9035</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68778</v>
      </c>
      <c r="D198" s="1">
        <f>'PR-RAS'!E202</f>
        <v>64747.89</v>
      </c>
      <c r="E198" s="1">
        <v>0</v>
      </c>
      <c r="F198" s="1">
        <v>0</v>
      </c>
      <c r="G198" s="2">
        <f t="shared" si="0"/>
        <v>39059.934659999999</v>
      </c>
      <c r="H198" s="2">
        <f t="shared" si="1"/>
        <v>0.11000000000058208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68778</v>
      </c>
      <c r="D201" s="1">
        <f>'PR-RAS'!E205</f>
        <v>64747.89</v>
      </c>
      <c r="E201" s="1">
        <v>0</v>
      </c>
      <c r="F201" s="1">
        <v>0</v>
      </c>
      <c r="G201" s="2">
        <f t="shared" si="0"/>
        <v>39654.756000000001</v>
      </c>
      <c r="H201" s="2">
        <f t="shared" si="1"/>
        <v>0.11000000000058208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38310</v>
      </c>
      <c r="D206" s="1">
        <f>'PR-RAS'!E210</f>
        <v>18252.36</v>
      </c>
      <c r="E206" s="1">
        <v>0</v>
      </c>
      <c r="F206" s="1">
        <v>0</v>
      </c>
      <c r="G206" s="2">
        <f t="shared" si="0"/>
        <v>15337.017599999999</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38293</v>
      </c>
      <c r="D207" s="1">
        <f>'PR-RAS'!E211</f>
        <v>17724.2</v>
      </c>
      <c r="E207" s="1">
        <v>0</v>
      </c>
      <c r="F207" s="1">
        <v>0</v>
      </c>
      <c r="G207" s="2">
        <f t="shared" si="0"/>
        <v>15190.728399999998</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v>
      </c>
      <c r="D209" s="1">
        <f>'PR-RAS'!E213</f>
        <v>528.16</v>
      </c>
      <c r="E209" s="1">
        <v>0</v>
      </c>
      <c r="F209" s="1">
        <v>0</v>
      </c>
      <c r="G209" s="2">
        <f t="shared" si="0"/>
        <v>223.25055999999998</v>
      </c>
      <c r="H209" s="2">
        <f t="shared" si="1"/>
        <v>0.15999999999996817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597068</v>
      </c>
      <c r="D220" s="1">
        <f>'PR-RAS'!E224</f>
        <v>103709.94</v>
      </c>
      <c r="E220" s="1">
        <v>0</v>
      </c>
      <c r="F220" s="1">
        <v>0</v>
      </c>
      <c r="G220" s="2">
        <f t="shared" si="0"/>
        <v>176182.84572000001</v>
      </c>
      <c r="H220" s="2">
        <f t="shared" si="1"/>
        <v>5.9999999997671694E-2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28451</v>
      </c>
      <c r="D227" s="1">
        <f>'PR-RAS'!E231</f>
        <v>819</v>
      </c>
      <c r="E227" s="1">
        <v>0</v>
      </c>
      <c r="F227" s="1">
        <v>0</v>
      </c>
      <c r="G227" s="2">
        <f t="shared" si="0"/>
        <v>6800.1140000000005</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819</v>
      </c>
      <c r="E228" s="1">
        <v>0</v>
      </c>
      <c r="F228" s="1">
        <v>0</v>
      </c>
      <c r="G228" s="2">
        <f t="shared" si="0"/>
        <v>371.82600000000002</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28451</v>
      </c>
      <c r="D229" s="1">
        <f>'PR-RAS'!E233</f>
        <v>0</v>
      </c>
      <c r="E229" s="1">
        <v>0</v>
      </c>
      <c r="F229" s="1">
        <v>0</v>
      </c>
      <c r="G229" s="2">
        <f t="shared" si="0"/>
        <v>6486.8280000000004</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5000</v>
      </c>
      <c r="D232" s="1">
        <f>'PR-RAS'!E236</f>
        <v>33394.160000000003</v>
      </c>
      <c r="E232" s="1">
        <v>0</v>
      </c>
      <c r="F232" s="1">
        <v>0</v>
      </c>
      <c r="G232" s="2">
        <f t="shared" si="0"/>
        <v>16583.101920000001</v>
      </c>
      <c r="H232" s="2">
        <f t="shared" si="1"/>
        <v>0.16000000000349246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5000</v>
      </c>
      <c r="D233" s="1">
        <f>'PR-RAS'!E237</f>
        <v>33394.160000000003</v>
      </c>
      <c r="E233" s="1">
        <v>0</v>
      </c>
      <c r="F233" s="1">
        <v>0</v>
      </c>
      <c r="G233" s="2">
        <f t="shared" si="0"/>
        <v>16654.890240000004</v>
      </c>
      <c r="H233" s="2">
        <f t="shared" si="1"/>
        <v>0.16000000000349246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563617</v>
      </c>
      <c r="D236" s="1">
        <f>'PR-RAS'!E240</f>
        <v>69496.78</v>
      </c>
      <c r="E236" s="1">
        <v>0</v>
      </c>
      <c r="F236" s="1">
        <v>0</v>
      </c>
      <c r="G236" s="2">
        <f t="shared" si="0"/>
        <v>165113.4816</v>
      </c>
      <c r="H236" s="2">
        <f t="shared" si="1"/>
        <v>0.22000000000116415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528030</v>
      </c>
      <c r="D237" s="1">
        <f>'PR-RAS'!E241</f>
        <v>69496.78</v>
      </c>
      <c r="E237" s="1">
        <v>0</v>
      </c>
      <c r="F237" s="1">
        <v>0</v>
      </c>
      <c r="G237" s="2">
        <f t="shared" si="0"/>
        <v>157417.56015999999</v>
      </c>
      <c r="H237" s="2">
        <f t="shared" si="1"/>
        <v>0.22000000000116415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35587</v>
      </c>
      <c r="D238" s="1">
        <f>'PR-RAS'!E242</f>
        <v>0</v>
      </c>
      <c r="E238" s="1">
        <v>0</v>
      </c>
      <c r="F238" s="1">
        <v>0</v>
      </c>
      <c r="G238" s="2">
        <f t="shared" si="0"/>
        <v>8434.1189999999988</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222733</v>
      </c>
      <c r="D248" s="1">
        <f>'PR-RAS'!E252</f>
        <v>233965.81999999998</v>
      </c>
      <c r="E248" s="1">
        <v>0</v>
      </c>
      <c r="F248" s="1">
        <v>0</v>
      </c>
      <c r="G248" s="2">
        <f t="shared" si="0"/>
        <v>170594.16607999997</v>
      </c>
      <c r="H248" s="2">
        <f t="shared" si="1"/>
        <v>0.18000000002211891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222733</v>
      </c>
      <c r="D255" s="1">
        <f>'PR-RAS'!E259</f>
        <v>233965.81999999998</v>
      </c>
      <c r="E255" s="1">
        <v>0</v>
      </c>
      <c r="F255" s="1">
        <v>0</v>
      </c>
      <c r="G255" s="2">
        <f t="shared" si="0"/>
        <v>175428.81855999999</v>
      </c>
      <c r="H255" s="2">
        <f t="shared" si="1"/>
        <v>0.18000000002211891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189514</v>
      </c>
      <c r="D256" s="1">
        <f>'PR-RAS'!E260</f>
        <v>212666.52</v>
      </c>
      <c r="E256" s="1">
        <v>0</v>
      </c>
      <c r="F256" s="1">
        <v>0</v>
      </c>
      <c r="G256" s="2">
        <f t="shared" si="0"/>
        <v>156785.9952</v>
      </c>
      <c r="H256" s="2">
        <f t="shared" si="1"/>
        <v>0.48000000001047738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33219</v>
      </c>
      <c r="D257" s="1">
        <f>'PR-RAS'!E261</f>
        <v>21299.3</v>
      </c>
      <c r="E257" s="1">
        <v>0</v>
      </c>
      <c r="F257" s="1">
        <v>0</v>
      </c>
      <c r="G257" s="2">
        <f t="shared" si="0"/>
        <v>19409.305600000003</v>
      </c>
      <c r="H257" s="2">
        <f t="shared" si="1"/>
        <v>0.2999999999992724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1222023</v>
      </c>
      <c r="D259" s="1">
        <f>'PR-RAS'!E263</f>
        <v>1517000.17</v>
      </c>
      <c r="E259" s="1">
        <v>0</v>
      </c>
      <c r="F259" s="1">
        <v>0</v>
      </c>
      <c r="G259" s="2">
        <f t="shared" si="0"/>
        <v>1098054.0217200001</v>
      </c>
      <c r="H259" s="2">
        <f t="shared" si="1"/>
        <v>0.16999999992549419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572804</v>
      </c>
      <c r="D260" s="1">
        <f>'PR-RAS'!E264</f>
        <v>861566.17</v>
      </c>
      <c r="E260" s="1">
        <v>0</v>
      </c>
      <c r="F260" s="1">
        <v>0</v>
      </c>
      <c r="G260" s="2">
        <f t="shared" si="0"/>
        <v>594647.51205999998</v>
      </c>
      <c r="H260" s="2">
        <f t="shared" si="1"/>
        <v>0.17000000004190952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572804</v>
      </c>
      <c r="D261" s="1">
        <f>'PR-RAS'!E265</f>
        <v>861566.17</v>
      </c>
      <c r="E261" s="1">
        <v>0</v>
      </c>
      <c r="F261" s="1">
        <v>0</v>
      </c>
      <c r="G261" s="2">
        <f t="shared" si="0"/>
        <v>596943.44839999999</v>
      </c>
      <c r="H261" s="2">
        <f t="shared" si="1"/>
        <v>0.17000000004190952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525274</v>
      </c>
      <c r="D264" s="1">
        <f>'PR-RAS'!E268</f>
        <v>515000</v>
      </c>
      <c r="E264" s="1">
        <v>0</v>
      </c>
      <c r="F264" s="1">
        <v>0</v>
      </c>
      <c r="G264" s="2">
        <f t="shared" si="0"/>
        <v>409037.06200000003</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525274</v>
      </c>
      <c r="D265" s="1">
        <f>'PR-RAS'!E269</f>
        <v>515000</v>
      </c>
      <c r="E265" s="1">
        <v>0</v>
      </c>
      <c r="F265" s="1">
        <v>0</v>
      </c>
      <c r="G265" s="2">
        <f t="shared" ref="G265:G521" si="8">(B265/1000)*(C265*1+D265*2)</f>
        <v>410592.33600000001</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36641</v>
      </c>
      <c r="D269" s="1">
        <f>'PR-RAS'!E273</f>
        <v>0</v>
      </c>
      <c r="E269" s="1">
        <v>0</v>
      </c>
      <c r="F269" s="1">
        <v>0</v>
      </c>
      <c r="G269" s="2">
        <f t="shared" si="8"/>
        <v>9819.7880000000005</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36641</v>
      </c>
      <c r="D270" s="1">
        <f>'PR-RAS'!E274</f>
        <v>0</v>
      </c>
      <c r="E270" s="1">
        <v>0</v>
      </c>
      <c r="F270" s="1">
        <v>0</v>
      </c>
      <c r="G270" s="2">
        <f t="shared" si="8"/>
        <v>9856.4290000000001</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87304</v>
      </c>
      <c r="D275" s="1">
        <f>'PR-RAS'!E279</f>
        <v>140434</v>
      </c>
      <c r="E275" s="1">
        <v>0</v>
      </c>
      <c r="F275" s="1">
        <v>0</v>
      </c>
      <c r="G275" s="2">
        <f t="shared" si="8"/>
        <v>100879.12800000001</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87304</v>
      </c>
      <c r="D276" s="1">
        <f>'PR-RAS'!E280</f>
        <v>140434</v>
      </c>
      <c r="E276" s="1">
        <v>0</v>
      </c>
      <c r="F276" s="1">
        <v>0</v>
      </c>
      <c r="G276" s="2">
        <f t="shared" si="8"/>
        <v>101247.3</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6089859</v>
      </c>
      <c r="D285" s="1">
        <f>'PR-RAS'!E289</f>
        <v>5873717.9299999997</v>
      </c>
      <c r="E285" s="1">
        <v>0</v>
      </c>
      <c r="F285" s="1">
        <v>0</v>
      </c>
      <c r="G285" s="2">
        <f t="shared" si="8"/>
        <v>5065791.7402399993</v>
      </c>
      <c r="H285" s="2">
        <f t="shared" si="9"/>
        <v>7.0000000298023224E-2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5055208</v>
      </c>
      <c r="D286" s="1">
        <f>'PR-RAS'!E290</f>
        <v>2420771.63</v>
      </c>
      <c r="E286" s="1">
        <v>0</v>
      </c>
      <c r="F286" s="1">
        <v>0</v>
      </c>
      <c r="G286" s="2">
        <f t="shared" si="8"/>
        <v>2820574.1090999995</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10178063</v>
      </c>
      <c r="D288" s="1">
        <f>'PR-RAS'!E292</f>
        <v>15258305.43</v>
      </c>
      <c r="E288" s="1">
        <v>0</v>
      </c>
      <c r="F288" s="1">
        <v>0</v>
      </c>
      <c r="G288" s="2">
        <f t="shared" si="8"/>
        <v>11679371.39782</v>
      </c>
      <c r="H288" s="2">
        <f t="shared" si="9"/>
        <v>0.42999999970197678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266810.96000000002</v>
      </c>
      <c r="E290" s="1">
        <v>0</v>
      </c>
      <c r="F290" s="1">
        <v>0</v>
      </c>
      <c r="G290" s="2">
        <f t="shared" si="8"/>
        <v>154216.73488</v>
      </c>
      <c r="H290" s="2">
        <f t="shared" si="9"/>
        <v>3.9999999979045242E-2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765</v>
      </c>
      <c r="D293" s="1">
        <f>'PR-RAS'!E298</f>
        <v>0</v>
      </c>
      <c r="E293" s="1">
        <v>0</v>
      </c>
      <c r="F293" s="1">
        <v>0</v>
      </c>
      <c r="G293" s="2">
        <f t="shared" si="8"/>
        <v>223.38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765</v>
      </c>
      <c r="D306" s="1">
        <f>'PR-RAS'!E311</f>
        <v>0</v>
      </c>
      <c r="E306" s="1">
        <v>0</v>
      </c>
      <c r="F306" s="1">
        <v>0</v>
      </c>
      <c r="G306" s="2">
        <f t="shared" si="8"/>
        <v>233.32499999999999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765</v>
      </c>
      <c r="D307" s="1">
        <f>'PR-RAS'!E312</f>
        <v>0</v>
      </c>
      <c r="E307" s="1">
        <v>0</v>
      </c>
      <c r="F307" s="1">
        <v>0</v>
      </c>
      <c r="G307" s="2">
        <f t="shared" si="8"/>
        <v>234.09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765</v>
      </c>
      <c r="D308" s="1">
        <f>'PR-RAS'!E313</f>
        <v>0</v>
      </c>
      <c r="E308" s="1">
        <v>0</v>
      </c>
      <c r="F308" s="1">
        <v>0</v>
      </c>
      <c r="G308" s="2">
        <f t="shared" si="8"/>
        <v>234.85499999999999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7796772</v>
      </c>
      <c r="D345" s="1">
        <f>'PR-RAS'!E350</f>
        <v>2841849.1</v>
      </c>
      <c r="E345" s="1">
        <v>0</v>
      </c>
      <c r="F345" s="1">
        <v>0</v>
      </c>
      <c r="G345" s="2">
        <f t="shared" si="8"/>
        <v>4637281.7487999992</v>
      </c>
      <c r="H345" s="2">
        <f t="shared" si="9"/>
        <v>0.10000000009313226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4685000</v>
      </c>
      <c r="D346" s="1">
        <f>'PR-RAS'!E351</f>
        <v>0</v>
      </c>
      <c r="E346" s="1">
        <v>0</v>
      </c>
      <c r="F346" s="1">
        <v>0</v>
      </c>
      <c r="G346" s="2">
        <f t="shared" si="8"/>
        <v>1616324.9999999998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85000</v>
      </c>
      <c r="D347" s="1">
        <f>'PR-RAS'!E352</f>
        <v>0</v>
      </c>
      <c r="E347" s="1">
        <v>0</v>
      </c>
      <c r="F347" s="1">
        <v>0</v>
      </c>
      <c r="G347" s="2">
        <f t="shared" si="8"/>
        <v>29409.999999999996</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85000</v>
      </c>
      <c r="D348" s="1">
        <f>'PR-RAS'!E353</f>
        <v>0</v>
      </c>
      <c r="E348" s="1">
        <v>0</v>
      </c>
      <c r="F348" s="1">
        <v>0</v>
      </c>
      <c r="G348" s="2">
        <f t="shared" si="8"/>
        <v>29494.999999999996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4600000</v>
      </c>
      <c r="D351" s="1">
        <f>'PR-RAS'!E356</f>
        <v>0</v>
      </c>
      <c r="E351" s="1">
        <v>0</v>
      </c>
      <c r="F351" s="1">
        <v>0</v>
      </c>
      <c r="G351" s="2">
        <f t="shared" si="8"/>
        <v>1610000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4600000</v>
      </c>
      <c r="D355" s="1">
        <f>'PR-RAS'!E360</f>
        <v>0</v>
      </c>
      <c r="E355" s="1">
        <v>0</v>
      </c>
      <c r="F355" s="1">
        <v>0</v>
      </c>
      <c r="G355" s="2">
        <f t="shared" si="8"/>
        <v>1628400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2539244</v>
      </c>
      <c r="D358" s="1">
        <f>'PR-RAS'!E363</f>
        <v>2723080.35</v>
      </c>
      <c r="E358" s="1">
        <v>0</v>
      </c>
      <c r="F358" s="1">
        <v>0</v>
      </c>
      <c r="G358" s="2">
        <f t="shared" si="8"/>
        <v>2850789.4778999998</v>
      </c>
      <c r="H358" s="2">
        <f t="shared" si="9"/>
        <v>0.35000000009313226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2321849</v>
      </c>
      <c r="D359" s="1">
        <f>'PR-RAS'!E364</f>
        <v>2095646.27</v>
      </c>
      <c r="E359" s="1">
        <v>0</v>
      </c>
      <c r="F359" s="1">
        <v>0</v>
      </c>
      <c r="G359" s="2">
        <f t="shared" si="8"/>
        <v>2331704.6713199997</v>
      </c>
      <c r="H359" s="2">
        <f t="shared" si="9"/>
        <v>0.27000000001862645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128427</v>
      </c>
      <c r="D361" s="1">
        <f>'PR-RAS'!E366</f>
        <v>191062.5</v>
      </c>
      <c r="E361" s="1">
        <v>0</v>
      </c>
      <c r="F361" s="1">
        <v>0</v>
      </c>
      <c r="G361" s="2">
        <f t="shared" si="8"/>
        <v>183798.72</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1191149</v>
      </c>
      <c r="D362" s="1">
        <f>'PR-RAS'!E367</f>
        <v>1458300.92</v>
      </c>
      <c r="E362" s="1">
        <v>0</v>
      </c>
      <c r="F362" s="1">
        <v>0</v>
      </c>
      <c r="G362" s="2">
        <f t="shared" si="8"/>
        <v>1482898.0532399998</v>
      </c>
      <c r="H362" s="2">
        <f t="shared" si="9"/>
        <v>8.0000000074505806E-2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1002273</v>
      </c>
      <c r="D363" s="1">
        <f>'PR-RAS'!E368</f>
        <v>446282.85</v>
      </c>
      <c r="E363" s="1">
        <v>0</v>
      </c>
      <c r="F363" s="1">
        <v>0</v>
      </c>
      <c r="G363" s="2">
        <f t="shared" si="8"/>
        <v>685931.60939999996</v>
      </c>
      <c r="H363" s="2">
        <f t="shared" si="9"/>
        <v>0.15000000002328306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199777</v>
      </c>
      <c r="D364" s="1">
        <f>'PR-RAS'!E369</f>
        <v>557080.07999999996</v>
      </c>
      <c r="E364" s="1">
        <v>0</v>
      </c>
      <c r="F364" s="1">
        <v>0</v>
      </c>
      <c r="G364" s="2">
        <f t="shared" si="8"/>
        <v>476959.18907999998</v>
      </c>
      <c r="H364" s="2">
        <f t="shared" si="9"/>
        <v>7.9999999958090484E-2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9794</v>
      </c>
      <c r="D365" s="1">
        <f>'PR-RAS'!E370</f>
        <v>7215</v>
      </c>
      <c r="E365" s="1">
        <v>0</v>
      </c>
      <c r="F365" s="1">
        <v>0</v>
      </c>
      <c r="G365" s="2">
        <f t="shared" si="8"/>
        <v>8817.5360000000001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48124.99</v>
      </c>
      <c r="E366" s="1">
        <v>0</v>
      </c>
      <c r="F366" s="1">
        <v>0</v>
      </c>
      <c r="G366" s="2">
        <f t="shared" si="8"/>
        <v>35131.242699999995</v>
      </c>
      <c r="H366" s="2">
        <f t="shared" si="9"/>
        <v>1.0000000002037268E-2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16956</v>
      </c>
      <c r="D367" s="1">
        <f>'PR-RAS'!E372</f>
        <v>133057.21</v>
      </c>
      <c r="E367" s="1">
        <v>0</v>
      </c>
      <c r="F367" s="1">
        <v>0</v>
      </c>
      <c r="G367" s="2">
        <f t="shared" si="8"/>
        <v>103603.77372</v>
      </c>
      <c r="H367" s="2">
        <f t="shared" si="9"/>
        <v>0.20999999999185093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68238</v>
      </c>
      <c r="D370" s="1">
        <f>'PR-RAS'!E375</f>
        <v>0</v>
      </c>
      <c r="E370" s="1">
        <v>0</v>
      </c>
      <c r="F370" s="1">
        <v>0</v>
      </c>
      <c r="G370" s="2">
        <f t="shared" si="8"/>
        <v>25179.822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104789</v>
      </c>
      <c r="D371" s="1">
        <f>'PR-RAS'!E376</f>
        <v>368682.88</v>
      </c>
      <c r="E371" s="1">
        <v>0</v>
      </c>
      <c r="F371" s="1">
        <v>0</v>
      </c>
      <c r="G371" s="2">
        <f t="shared" si="8"/>
        <v>311597.26120000001</v>
      </c>
      <c r="H371" s="2">
        <f t="shared" si="9"/>
        <v>0.11999999999534339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17618</v>
      </c>
      <c r="D386" s="1">
        <f>'PR-RAS'!E391</f>
        <v>70354</v>
      </c>
      <c r="E386" s="1">
        <v>0</v>
      </c>
      <c r="F386" s="1">
        <v>0</v>
      </c>
      <c r="G386" s="2">
        <f t="shared" si="8"/>
        <v>60955.51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17618</v>
      </c>
      <c r="D388" s="1">
        <f>'PR-RAS'!E393</f>
        <v>70354</v>
      </c>
      <c r="E388" s="1">
        <v>0</v>
      </c>
      <c r="F388" s="1">
        <v>0</v>
      </c>
      <c r="G388" s="2">
        <f t="shared" si="8"/>
        <v>61272.162000000004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572528</v>
      </c>
      <c r="D397" s="1">
        <f>'PR-RAS'!E402</f>
        <v>118768.75</v>
      </c>
      <c r="E397" s="1">
        <v>0</v>
      </c>
      <c r="F397" s="1">
        <v>0</v>
      </c>
      <c r="G397" s="2">
        <f t="shared" si="8"/>
        <v>320785.93800000002</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572528</v>
      </c>
      <c r="D398" s="1">
        <f>'PR-RAS'!E403</f>
        <v>118768.75</v>
      </c>
      <c r="E398" s="1">
        <v>0</v>
      </c>
      <c r="F398" s="1">
        <v>0</v>
      </c>
      <c r="G398" s="2">
        <f t="shared" si="8"/>
        <v>321596.00349999999</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7796007</v>
      </c>
      <c r="D403" s="1">
        <f>'PR-RAS'!E408</f>
        <v>2841849.1</v>
      </c>
      <c r="E403" s="1">
        <v>0</v>
      </c>
      <c r="F403" s="1">
        <v>0</v>
      </c>
      <c r="G403" s="2">
        <f t="shared" si="8"/>
        <v>5418841.4904000005</v>
      </c>
      <c r="H403" s="2">
        <f t="shared" si="9"/>
        <v>0.10000000009313226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9983823</v>
      </c>
      <c r="D405" s="1">
        <f>'PR-RAS'!E410</f>
        <v>17780636.57</v>
      </c>
      <c r="E405" s="1">
        <v>0</v>
      </c>
      <c r="F405" s="1">
        <v>0</v>
      </c>
      <c r="G405" s="2">
        <f t="shared" si="8"/>
        <v>18400218.84056</v>
      </c>
      <c r="H405" s="2">
        <f t="shared" si="9"/>
        <v>0.42999999970197678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11145832</v>
      </c>
      <c r="D407" s="1">
        <f>'PR-RAS'!E412</f>
        <v>8294489.5599999996</v>
      </c>
      <c r="E407" s="1">
        <v>0</v>
      </c>
      <c r="F407" s="1">
        <v>0</v>
      </c>
      <c r="G407" s="2">
        <f t="shared" si="8"/>
        <v>11260333.314719999</v>
      </c>
      <c r="H407" s="2">
        <f t="shared" si="9"/>
        <v>0.44000000040978193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13886631</v>
      </c>
      <c r="D408" s="1">
        <f>'PR-RAS'!E413</f>
        <v>8715567.0299999993</v>
      </c>
      <c r="E408" s="1">
        <v>0</v>
      </c>
      <c r="F408" s="1">
        <v>0</v>
      </c>
      <c r="G408" s="2">
        <f t="shared" si="8"/>
        <v>12746330.379419999</v>
      </c>
      <c r="H408" s="2">
        <f t="shared" si="9"/>
        <v>2.9999999329447746E-2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2740799</v>
      </c>
      <c r="D410" s="1">
        <f>'PR-RAS'!E415</f>
        <v>421077.46999999974</v>
      </c>
      <c r="E410" s="1">
        <v>0</v>
      </c>
      <c r="F410" s="1">
        <v>0</v>
      </c>
      <c r="G410" s="2">
        <f t="shared" si="8"/>
        <v>1465428.1614599996</v>
      </c>
      <c r="H410" s="2">
        <f t="shared" si="9"/>
        <v>0.46999999973922968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194240</v>
      </c>
      <c r="D411" s="1">
        <f>'PR-RAS'!E416</f>
        <v>0</v>
      </c>
      <c r="E411" s="1">
        <v>0</v>
      </c>
      <c r="F411" s="1">
        <v>0</v>
      </c>
      <c r="G411" s="2">
        <f t="shared" si="8"/>
        <v>79638.399999999994</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2522331.1400000006</v>
      </c>
      <c r="E412" s="1">
        <v>0</v>
      </c>
      <c r="F412" s="1">
        <v>0</v>
      </c>
      <c r="G412" s="2">
        <f t="shared" si="8"/>
        <v>2073356.1970800003</v>
      </c>
      <c r="H412" s="2">
        <f t="shared" si="9"/>
        <v>0.14000000059604645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266810.96000000002</v>
      </c>
      <c r="E413" s="1">
        <v>0</v>
      </c>
      <c r="F413" s="1">
        <v>0</v>
      </c>
      <c r="G413" s="2">
        <f t="shared" si="8"/>
        <v>219852.23104000001</v>
      </c>
      <c r="H413" s="2">
        <f t="shared" si="9"/>
        <v>3.9999999979045242E-2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4600000</v>
      </c>
      <c r="D414" s="1">
        <f>'PR-RAS'!E420</f>
        <v>0</v>
      </c>
      <c r="E414" s="1">
        <v>0</v>
      </c>
      <c r="F414" s="1">
        <v>0</v>
      </c>
      <c r="G414" s="2">
        <f t="shared" si="8"/>
        <v>1899800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4600000</v>
      </c>
      <c r="D478" s="1">
        <f>'PR-RAS'!E484</f>
        <v>0</v>
      </c>
      <c r="E478" s="1">
        <v>0</v>
      </c>
      <c r="F478" s="1">
        <v>0</v>
      </c>
      <c r="G478" s="2">
        <f t="shared" si="8"/>
        <v>2194200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4600000</v>
      </c>
      <c r="D489" s="1">
        <f>'PR-RAS'!E495</f>
        <v>0</v>
      </c>
      <c r="E489" s="1">
        <v>0</v>
      </c>
      <c r="F489" s="1">
        <v>0</v>
      </c>
      <c r="G489" s="2">
        <f t="shared" si="8"/>
        <v>2244800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4600000</v>
      </c>
      <c r="D490" s="1">
        <f>'PR-RAS'!E496</f>
        <v>0</v>
      </c>
      <c r="E490" s="1">
        <v>0</v>
      </c>
      <c r="F490" s="1">
        <v>0</v>
      </c>
      <c r="G490" s="2">
        <f t="shared" si="8"/>
        <v>2249400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1110633</v>
      </c>
      <c r="D522" s="1">
        <f>'PR-RAS'!E528</f>
        <v>699735.41</v>
      </c>
      <c r="E522" s="1">
        <v>0</v>
      </c>
      <c r="F522" s="1">
        <v>0</v>
      </c>
      <c r="G522" s="2">
        <f t="shared" ref="G522:G809" si="10">(B522/1000)*(C522*1+D522*2)</f>
        <v>1307764.0902200001</v>
      </c>
      <c r="H522" s="2">
        <f t="shared" ref="H522:H809" si="11">ABS(C522-ROUND(C522,0))+ABS(D522-ROUND(D522,0))</f>
        <v>0.41000000003259629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823133</v>
      </c>
      <c r="D523" s="1">
        <f>'PR-RAS'!E529</f>
        <v>0</v>
      </c>
      <c r="E523" s="1">
        <v>0</v>
      </c>
      <c r="F523" s="1">
        <v>0</v>
      </c>
      <c r="G523" s="2">
        <f t="shared" si="10"/>
        <v>429675.42600000004</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823133</v>
      </c>
      <c r="D529" s="1">
        <f>'PR-RAS'!E535</f>
        <v>0</v>
      </c>
      <c r="E529" s="1">
        <v>0</v>
      </c>
      <c r="F529" s="1">
        <v>0</v>
      </c>
      <c r="G529" s="2">
        <f t="shared" si="10"/>
        <v>434614.22400000005</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823133</v>
      </c>
      <c r="D530" s="1">
        <f>'PR-RAS'!E536</f>
        <v>0</v>
      </c>
      <c r="E530" s="1">
        <v>0</v>
      </c>
      <c r="F530" s="1">
        <v>0</v>
      </c>
      <c r="G530" s="2">
        <f t="shared" si="10"/>
        <v>435437.35700000002</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287500</v>
      </c>
      <c r="D587" s="1">
        <f>'PR-RAS'!E593</f>
        <v>699735.41</v>
      </c>
      <c r="E587" s="1">
        <v>0</v>
      </c>
      <c r="F587" s="1">
        <v>0</v>
      </c>
      <c r="G587" s="2">
        <f t="shared" si="10"/>
        <v>988564.90052000002</v>
      </c>
      <c r="H587" s="2">
        <f t="shared" si="11"/>
        <v>0.41000000003259629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287500</v>
      </c>
      <c r="D599" s="1">
        <f>'PR-RAS'!E605</f>
        <v>527083.37</v>
      </c>
      <c r="E599" s="1">
        <v>0</v>
      </c>
      <c r="F599" s="1">
        <v>0</v>
      </c>
      <c r="G599" s="2">
        <f t="shared" si="10"/>
        <v>802316.71051999996</v>
      </c>
      <c r="H599" s="2">
        <f t="shared" si="11"/>
        <v>0.36999999999534339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287500</v>
      </c>
      <c r="D600" s="1">
        <f>'PR-RAS'!E606</f>
        <v>527083.37</v>
      </c>
      <c r="E600" s="1">
        <v>0</v>
      </c>
      <c r="F600" s="1">
        <v>0</v>
      </c>
      <c r="G600" s="2">
        <f t="shared" si="10"/>
        <v>803658.37725999998</v>
      </c>
      <c r="H600" s="2">
        <f t="shared" si="11"/>
        <v>0.36999999999534339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172652.04</v>
      </c>
      <c r="E611" s="1">
        <v>0</v>
      </c>
      <c r="F611" s="1">
        <v>0</v>
      </c>
      <c r="G611" s="2">
        <f t="shared" si="10"/>
        <v>210635.48879999999</v>
      </c>
      <c r="H611" s="2">
        <f t="shared" si="11"/>
        <v>4.0000000008149073E-2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172652.04</v>
      </c>
      <c r="E612" s="1">
        <v>0</v>
      </c>
      <c r="F612" s="1">
        <v>0</v>
      </c>
      <c r="G612" s="2">
        <f t="shared" si="10"/>
        <v>210980.79287999999</v>
      </c>
      <c r="H612" s="2">
        <f t="shared" si="11"/>
        <v>4.0000000008149073E-2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3489367</v>
      </c>
      <c r="D629" s="1">
        <f>'PR-RAS'!E635</f>
        <v>0</v>
      </c>
      <c r="E629" s="1">
        <v>0</v>
      </c>
      <c r="F629" s="1">
        <v>0</v>
      </c>
      <c r="G629" s="2">
        <f t="shared" si="10"/>
        <v>2191322.4759999998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699735.41</v>
      </c>
      <c r="E630" s="1">
        <v>0</v>
      </c>
      <c r="F630" s="1">
        <v>0</v>
      </c>
      <c r="G630" s="2">
        <f t="shared" si="10"/>
        <v>880267.14578000002</v>
      </c>
      <c r="H630" s="2">
        <f t="shared" si="11"/>
        <v>0.41000000003259629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3469367.34</v>
      </c>
      <c r="E631" s="1">
        <v>0</v>
      </c>
      <c r="F631" s="1">
        <v>0</v>
      </c>
      <c r="G631" s="2">
        <f t="shared" si="10"/>
        <v>4371402.8483999996</v>
      </c>
      <c r="H631" s="2">
        <f t="shared" si="11"/>
        <v>0.33999999985098839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20000</v>
      </c>
      <c r="D632" s="1">
        <f>'PR-RAS'!E638</f>
        <v>0</v>
      </c>
      <c r="E632" s="1">
        <v>0</v>
      </c>
      <c r="F632" s="1">
        <v>0</v>
      </c>
      <c r="G632" s="2">
        <f t="shared" si="10"/>
        <v>12620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15745832</v>
      </c>
      <c r="D633" s="1">
        <f>'PR-RAS'!E639</f>
        <v>8294489.5599999996</v>
      </c>
      <c r="E633" s="1">
        <v>0</v>
      </c>
      <c r="F633" s="1">
        <v>0</v>
      </c>
      <c r="G633" s="2">
        <f t="shared" si="10"/>
        <v>20435600.627839997</v>
      </c>
      <c r="H633" s="2">
        <f t="shared" si="11"/>
        <v>0.44000000040978193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14997264</v>
      </c>
      <c r="D634" s="1">
        <f>'PR-RAS'!E640</f>
        <v>9415302.4399999995</v>
      </c>
      <c r="E634" s="1">
        <v>0</v>
      </c>
      <c r="F634" s="1">
        <v>0</v>
      </c>
      <c r="G634" s="2">
        <f t="shared" si="10"/>
        <v>21413041.001039997</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748568</v>
      </c>
      <c r="D635" s="1">
        <f>'PR-RAS'!E641</f>
        <v>0</v>
      </c>
      <c r="E635" s="1">
        <v>0</v>
      </c>
      <c r="F635" s="1">
        <v>0</v>
      </c>
      <c r="G635" s="2">
        <f t="shared" si="10"/>
        <v>474592.11200000002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1120812.8799999999</v>
      </c>
      <c r="E636" s="1">
        <v>0</v>
      </c>
      <c r="F636" s="1">
        <v>0</v>
      </c>
      <c r="G636" s="2">
        <f t="shared" si="10"/>
        <v>1423432.3576</v>
      </c>
      <c r="H636" s="2">
        <f t="shared" si="11"/>
        <v>0.12000000011175871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174240</v>
      </c>
      <c r="D637" s="1">
        <f>'PR-RAS'!E643</f>
        <v>947036.19999999925</v>
      </c>
      <c r="E637" s="1">
        <v>0</v>
      </c>
      <c r="F637" s="1">
        <v>0</v>
      </c>
      <c r="G637" s="2">
        <f t="shared" si="10"/>
        <v>1315446.6863999991</v>
      </c>
      <c r="H637" s="2">
        <f t="shared" si="11"/>
        <v>0.19999999925494194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922808</v>
      </c>
      <c r="D639" s="1">
        <f>'PR-RAS'!E645</f>
        <v>0</v>
      </c>
      <c r="E639" s="1">
        <v>0</v>
      </c>
      <c r="F639" s="1">
        <v>0</v>
      </c>
      <c r="G639" s="2">
        <f t="shared" si="10"/>
        <v>588751.50399999996</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173776.68000000063</v>
      </c>
      <c r="E640" s="1">
        <v>0</v>
      </c>
      <c r="F640" s="1">
        <v>0</v>
      </c>
      <c r="G640" s="2">
        <f t="shared" si="10"/>
        <v>222086.59704000081</v>
      </c>
      <c r="H640" s="2">
        <f t="shared" si="11"/>
        <v>0.31999999936670065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907530</v>
      </c>
      <c r="D642" s="1">
        <f>'PR-RAS'!E649</f>
        <v>1279595.05</v>
      </c>
      <c r="E642" s="1">
        <v>0</v>
      </c>
      <c r="F642" s="1">
        <v>0</v>
      </c>
      <c r="G642" s="2">
        <f t="shared" si="10"/>
        <v>2222167.5841000001</v>
      </c>
      <c r="H642" s="2">
        <f t="shared" si="11"/>
        <v>5.0000000046566129E-2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16143817</v>
      </c>
      <c r="D643" s="1">
        <f>'PR-RAS'!E650</f>
        <v>8869827.4800000004</v>
      </c>
      <c r="E643" s="1">
        <v>0</v>
      </c>
      <c r="F643" s="1">
        <v>0</v>
      </c>
      <c r="G643" s="2">
        <f t="shared" si="10"/>
        <v>21753188.998320002</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15771752</v>
      </c>
      <c r="D644" s="1">
        <f>'PR-RAS'!E651</f>
        <v>9766381.8300000001</v>
      </c>
      <c r="E644" s="1">
        <v>0</v>
      </c>
      <c r="F644" s="1">
        <v>0</v>
      </c>
      <c r="G644" s="2">
        <f t="shared" si="10"/>
        <v>22700803.569379997</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1279595</v>
      </c>
      <c r="D645" s="1">
        <f>'PR-RAS'!E652</f>
        <v>383040.70000000112</v>
      </c>
      <c r="E645" s="1">
        <v>0</v>
      </c>
      <c r="F645" s="1">
        <v>0</v>
      </c>
      <c r="G645" s="2">
        <f t="shared" si="10"/>
        <v>1317415.6016000016</v>
      </c>
      <c r="H645" s="2">
        <f t="shared" si="11"/>
        <v>0.29999999888241291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5</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v>
      </c>
      <c r="D648" s="1">
        <f>'PR-RAS'!E655</f>
        <v>5</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1037</v>
      </c>
      <c r="D653" s="1">
        <f>'PR-RAS'!E660</f>
        <v>0</v>
      </c>
      <c r="E653" s="1">
        <v>0</v>
      </c>
      <c r="F653" s="1">
        <v>0</v>
      </c>
      <c r="G653" s="2">
        <f t="shared" si="10"/>
        <v>676.12400000000002</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3437173</v>
      </c>
      <c r="D654" s="1">
        <f>'PR-RAS'!E661</f>
        <v>3651935.06</v>
      </c>
      <c r="E654" s="1">
        <v>0</v>
      </c>
      <c r="F654" s="1">
        <v>0</v>
      </c>
      <c r="G654" s="2">
        <f t="shared" si="10"/>
        <v>7013901.1573600005</v>
      </c>
      <c r="H654" s="2">
        <f t="shared" si="11"/>
        <v>6.0000000055879354E-2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44363</v>
      </c>
      <c r="D655" s="1">
        <f>'PR-RAS'!E662</f>
        <v>19000</v>
      </c>
      <c r="E655" s="1">
        <v>0</v>
      </c>
      <c r="F655" s="1">
        <v>0</v>
      </c>
      <c r="G655" s="2">
        <f t="shared" si="10"/>
        <v>53865.402000000002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2673797</v>
      </c>
      <c r="D658" s="1">
        <f>'PR-RAS'!E665</f>
        <v>124484</v>
      </c>
      <c r="E658" s="1">
        <v>0</v>
      </c>
      <c r="F658" s="1">
        <v>0</v>
      </c>
      <c r="G658" s="2">
        <f t="shared" si="10"/>
        <v>1920256.605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200000</v>
      </c>
      <c r="D659" s="1">
        <f>'PR-RAS'!E666</f>
        <v>250000</v>
      </c>
      <c r="E659" s="1">
        <v>0</v>
      </c>
      <c r="F659" s="1">
        <v>0</v>
      </c>
      <c r="G659" s="2">
        <f t="shared" si="10"/>
        <v>460600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120416</v>
      </c>
      <c r="D662" s="1">
        <f>'PR-RAS'!E669</f>
        <v>69861.62</v>
      </c>
      <c r="E662" s="1">
        <v>0</v>
      </c>
      <c r="F662" s="1">
        <v>0</v>
      </c>
      <c r="G662" s="2">
        <f t="shared" si="10"/>
        <v>171952.03764</v>
      </c>
      <c r="H662" s="2">
        <f t="shared" si="11"/>
        <v>0.38000000000465661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910965</v>
      </c>
      <c r="D687" s="1">
        <f>'PR-RAS'!E694</f>
        <v>0</v>
      </c>
      <c r="E687" s="1">
        <v>0</v>
      </c>
      <c r="F687" s="1">
        <v>0</v>
      </c>
      <c r="G687" s="2">
        <f t="shared" si="10"/>
        <v>624921.99000000011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193502</v>
      </c>
      <c r="D691" s="1">
        <f>'PR-RAS'!E698</f>
        <v>350000</v>
      </c>
      <c r="E691" s="1">
        <v>0</v>
      </c>
      <c r="F691" s="1">
        <v>0</v>
      </c>
      <c r="G691" s="2">
        <f t="shared" si="10"/>
        <v>616516.38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68397</v>
      </c>
      <c r="D703" s="1">
        <f>'PR-RAS'!E710</f>
        <v>0</v>
      </c>
      <c r="E703" s="1">
        <v>0</v>
      </c>
      <c r="F703" s="1">
        <v>0</v>
      </c>
      <c r="G703" s="2">
        <f t="shared" si="10"/>
        <v>48014.693999999996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52199.53</v>
      </c>
      <c r="E705" s="1">
        <v>0</v>
      </c>
      <c r="F705" s="1">
        <v>0</v>
      </c>
      <c r="G705" s="2">
        <f t="shared" si="10"/>
        <v>73496.938239999989</v>
      </c>
      <c r="H705" s="2">
        <f t="shared" si="11"/>
        <v>0.47000000000116415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21755</v>
      </c>
      <c r="D711" s="1">
        <f>'PR-RAS'!E718</f>
        <v>51024.15</v>
      </c>
      <c r="E711" s="1">
        <v>0</v>
      </c>
      <c r="F711" s="1">
        <v>0</v>
      </c>
      <c r="G711" s="2">
        <f t="shared" si="10"/>
        <v>87900.342999999993</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16178</v>
      </c>
      <c r="D714" s="1">
        <f>'PR-RAS'!E721</f>
        <v>36514.76</v>
      </c>
      <c r="E714" s="1">
        <v>0</v>
      </c>
      <c r="F714" s="1">
        <v>0</v>
      </c>
      <c r="G714" s="2">
        <f t="shared" si="10"/>
        <v>63604.961759999998</v>
      </c>
      <c r="H714" s="2">
        <f t="shared" si="11"/>
        <v>0.23999999999796273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36757</v>
      </c>
      <c r="D718" s="1">
        <f>'PR-RAS'!E725</f>
        <v>34137.599999999999</v>
      </c>
      <c r="E718" s="1">
        <v>0</v>
      </c>
      <c r="F718" s="1">
        <v>0</v>
      </c>
      <c r="G718" s="2">
        <f t="shared" si="10"/>
        <v>75308.087399999989</v>
      </c>
      <c r="H718" s="2">
        <f t="shared" si="11"/>
        <v>0.40000000000145519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2335</v>
      </c>
      <c r="D719" s="1">
        <f>'PR-RAS'!E726</f>
        <v>2216.14</v>
      </c>
      <c r="E719" s="1">
        <v>0</v>
      </c>
      <c r="F719" s="1">
        <v>0</v>
      </c>
      <c r="G719" s="2">
        <f t="shared" si="10"/>
        <v>4858.9070400000001</v>
      </c>
      <c r="H719" s="2">
        <f t="shared" si="11"/>
        <v>0.13999999999987267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68778</v>
      </c>
      <c r="D735" s="1">
        <f>'PR-RAS'!E742</f>
        <v>64747.89</v>
      </c>
      <c r="E735" s="1">
        <v>0</v>
      </c>
      <c r="F735" s="1">
        <v>0</v>
      </c>
      <c r="G735" s="2">
        <f t="shared" si="10"/>
        <v>145532.95452</v>
      </c>
      <c r="H735" s="2">
        <f t="shared" si="11"/>
        <v>0.11000000000058208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819</v>
      </c>
      <c r="E755" s="1">
        <v>0</v>
      </c>
      <c r="F755" s="1">
        <v>0</v>
      </c>
      <c r="G755" s="2">
        <f t="shared" si="10"/>
        <v>1235.0519999999999</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28451</v>
      </c>
      <c r="D766" s="1">
        <f>'PR-RAS'!E773</f>
        <v>0</v>
      </c>
      <c r="E766" s="1">
        <v>0</v>
      </c>
      <c r="F766" s="1">
        <v>0</v>
      </c>
      <c r="G766" s="2">
        <f t="shared" si="10"/>
        <v>21765.014999999999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15400</v>
      </c>
      <c r="D809" s="1">
        <f>'PR-RAS'!E816</f>
        <v>42500</v>
      </c>
      <c r="E809" s="1">
        <v>0</v>
      </c>
      <c r="F809" s="1">
        <v>0</v>
      </c>
      <c r="G809" s="2">
        <f t="shared" si="10"/>
        <v>81123.200000000012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72000</v>
      </c>
      <c r="D812" s="1">
        <f>'PR-RAS'!E819</f>
        <v>87500</v>
      </c>
      <c r="E812" s="1">
        <v>0</v>
      </c>
      <c r="F812" s="1">
        <v>0</v>
      </c>
      <c r="G812" s="2">
        <f t="shared" si="18"/>
        <v>200317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41000</v>
      </c>
      <c r="D814" s="1">
        <f>'PR-RAS'!E821</f>
        <v>35500</v>
      </c>
      <c r="E814" s="1">
        <v>0</v>
      </c>
      <c r="F814" s="1">
        <v>0</v>
      </c>
      <c r="G814" s="2">
        <f t="shared" si="18"/>
        <v>91056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61114</v>
      </c>
      <c r="D816" s="1">
        <f>'PR-RAS'!E823</f>
        <v>47166.52</v>
      </c>
      <c r="E816" s="1">
        <v>0</v>
      </c>
      <c r="F816" s="1">
        <v>0</v>
      </c>
      <c r="G816" s="2">
        <f t="shared" si="18"/>
        <v>126689.33759999997</v>
      </c>
      <c r="H816" s="2">
        <f t="shared" si="19"/>
        <v>0.48000000000320142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33219</v>
      </c>
      <c r="D821" s="1">
        <f>'PR-RAS'!E828</f>
        <v>21299.3</v>
      </c>
      <c r="E821" s="1">
        <v>0</v>
      </c>
      <c r="F821" s="1">
        <v>0</v>
      </c>
      <c r="G821" s="2">
        <f t="shared" si="18"/>
        <v>62170.432000000001</v>
      </c>
      <c r="H821" s="2">
        <f t="shared" si="19"/>
        <v>0.2999999999992724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7388</v>
      </c>
      <c r="D822" s="1">
        <f>'PR-RAS'!E829</f>
        <v>9000</v>
      </c>
      <c r="E822" s="1">
        <v>0</v>
      </c>
      <c r="F822" s="1">
        <v>0</v>
      </c>
      <c r="G822" s="2">
        <f t="shared" si="18"/>
        <v>20843.547999999999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87304</v>
      </c>
      <c r="D823" s="1">
        <f>'PR-RAS'!E830</f>
        <v>140434</v>
      </c>
      <c r="E823" s="1">
        <v>0</v>
      </c>
      <c r="F823" s="1">
        <v>0</v>
      </c>
      <c r="G823" s="2">
        <f t="shared" si="18"/>
        <v>302637.38399999996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4600000</v>
      </c>
      <c r="D879" s="1">
        <f>'PR-RAS'!E886</f>
        <v>0</v>
      </c>
      <c r="E879" s="1">
        <v>0</v>
      </c>
      <c r="F879" s="1">
        <v>0</v>
      </c>
      <c r="G879" s="2">
        <f t="shared" si="18"/>
        <v>4038800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823133</v>
      </c>
      <c r="D908" s="1">
        <f>'PR-RAS'!E915</f>
        <v>0</v>
      </c>
      <c r="E908" s="1">
        <v>0</v>
      </c>
      <c r="F908" s="1">
        <v>0</v>
      </c>
      <c r="G908" s="2">
        <f t="shared" si="18"/>
        <v>746581.63100000005</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287500</v>
      </c>
      <c r="D947" s="1">
        <f>'PR-RAS'!E954</f>
        <v>527083.37</v>
      </c>
      <c r="E947" s="1">
        <v>0</v>
      </c>
      <c r="F947" s="1">
        <v>0</v>
      </c>
      <c r="G947" s="2">
        <f t="shared" si="18"/>
        <v>1269216.7360399999</v>
      </c>
      <c r="H947" s="2">
        <f t="shared" si="19"/>
        <v>0.36999999999534339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172652.04</v>
      </c>
      <c r="E961" s="1">
        <v>0</v>
      </c>
      <c r="F961" s="1">
        <v>0</v>
      </c>
      <c r="G961" s="2">
        <f t="shared" si="18"/>
        <v>331491.91680000001</v>
      </c>
      <c r="H961" s="2">
        <f t="shared" si="19"/>
        <v>4.0000000008149073E-2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29256887</v>
      </c>
      <c r="D984" s="6">
        <f>BILANCA!E6</f>
        <v>29498674.210000001</v>
      </c>
      <c r="E984" s="6">
        <v>0</v>
      </c>
      <c r="F984" s="6">
        <v>0</v>
      </c>
      <c r="G984" s="7">
        <f t="shared" ref="G984:G1241" si="22">B984/1000*C984+B984/500*D984</f>
        <v>88254.235419999997</v>
      </c>
      <c r="H984" s="7">
        <f t="shared" si="19"/>
        <v>0.21000000089406967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24229909</v>
      </c>
      <c r="D985" s="1">
        <f>BILANCA!E7</f>
        <v>26372435.68</v>
      </c>
      <c r="E985" s="1">
        <v>0</v>
      </c>
      <c r="F985" s="1">
        <v>0</v>
      </c>
      <c r="G985" s="2">
        <f t="shared" si="22"/>
        <v>153949.56072000001</v>
      </c>
      <c r="H985" s="2">
        <f t="shared" si="19"/>
        <v>0.32000000029802322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993688</v>
      </c>
      <c r="D986" s="1">
        <f>BILANCA!E8</f>
        <v>1025313.32</v>
      </c>
      <c r="E986" s="1">
        <v>0</v>
      </c>
      <c r="F986" s="1">
        <v>0</v>
      </c>
      <c r="G986" s="2">
        <f t="shared" si="22"/>
        <v>9132.9439199999997</v>
      </c>
      <c r="H986" s="2">
        <f t="shared" si="19"/>
        <v>0.31999999994877726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993688</v>
      </c>
      <c r="D987" s="1">
        <f>BILANCA!E9</f>
        <v>1025313.32</v>
      </c>
      <c r="E987" s="1">
        <v>0</v>
      </c>
      <c r="F987" s="1">
        <v>0</v>
      </c>
      <c r="G987" s="2">
        <f t="shared" si="22"/>
        <v>12177.25856</v>
      </c>
      <c r="H987" s="2">
        <f t="shared" si="19"/>
        <v>0.31999999994877726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13828278</v>
      </c>
      <c r="D990" s="1">
        <f>BILANCA!E12</f>
        <v>24627740.079999998</v>
      </c>
      <c r="E990" s="1">
        <v>0</v>
      </c>
      <c r="F990" s="1">
        <v>0</v>
      </c>
      <c r="G990" s="2">
        <f t="shared" si="22"/>
        <v>441586.30711999995</v>
      </c>
      <c r="H990" s="2">
        <f t="shared" si="19"/>
        <v>7.9999998211860657E-2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12698527</v>
      </c>
      <c r="D991" s="1">
        <f>BILANCA!E13</f>
        <v>22233498.189999998</v>
      </c>
      <c r="E991" s="1">
        <v>0</v>
      </c>
      <c r="F991" s="1">
        <v>0</v>
      </c>
      <c r="G991" s="2">
        <f t="shared" si="22"/>
        <v>457324.18703999999</v>
      </c>
      <c r="H991" s="2">
        <f t="shared" si="19"/>
        <v>0.18999999761581421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104126</v>
      </c>
      <c r="D992" s="1">
        <f>BILANCA!E14</f>
        <v>104125.59</v>
      </c>
      <c r="E992" s="1">
        <v>0</v>
      </c>
      <c r="F992" s="1">
        <v>0</v>
      </c>
      <c r="G992" s="2">
        <f t="shared" si="22"/>
        <v>2811.3946199999996</v>
      </c>
      <c r="H992" s="2">
        <f t="shared" si="19"/>
        <v>0.41000000000349246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6752854</v>
      </c>
      <c r="D993" s="1">
        <f>BILANCA!E15</f>
        <v>9513469.2699999996</v>
      </c>
      <c r="E993" s="1">
        <v>0</v>
      </c>
      <c r="F993" s="1">
        <v>0</v>
      </c>
      <c r="G993" s="2">
        <f t="shared" si="22"/>
        <v>257797.92540000001</v>
      </c>
      <c r="H993" s="2">
        <f t="shared" si="19"/>
        <v>0.26999999955296516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6347634</v>
      </c>
      <c r="D994" s="1">
        <f>BILANCA!E16</f>
        <v>10227152.789999999</v>
      </c>
      <c r="E994" s="1">
        <v>0</v>
      </c>
      <c r="F994" s="1">
        <v>0</v>
      </c>
      <c r="G994" s="2">
        <f t="shared" si="22"/>
        <v>294821.33537999995</v>
      </c>
      <c r="H994" s="2">
        <f t="shared" si="19"/>
        <v>0.21000000089406967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4271597</v>
      </c>
      <c r="D995" s="1">
        <f>BILANCA!E17</f>
        <v>7791660.6100000003</v>
      </c>
      <c r="E995" s="1">
        <v>0</v>
      </c>
      <c r="F995" s="1">
        <v>0</v>
      </c>
      <c r="G995" s="2">
        <f t="shared" si="22"/>
        <v>238259.01864000002</v>
      </c>
      <c r="H995" s="2">
        <f t="shared" si="19"/>
        <v>0.38999999966472387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4777684</v>
      </c>
      <c r="D996" s="1">
        <f>BILANCA!E18</f>
        <v>5402910.0700000003</v>
      </c>
      <c r="E996" s="1">
        <v>0</v>
      </c>
      <c r="F996" s="1">
        <v>0</v>
      </c>
      <c r="G996" s="2">
        <f t="shared" si="22"/>
        <v>202585.55382</v>
      </c>
      <c r="H996" s="2">
        <f t="shared" si="19"/>
        <v>7.0000000298023224E-2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1020886</v>
      </c>
      <c r="D997" s="1">
        <f>BILANCA!E19</f>
        <v>2113389.46</v>
      </c>
      <c r="E997" s="1">
        <v>0</v>
      </c>
      <c r="F997" s="1">
        <v>0</v>
      </c>
      <c r="G997" s="2">
        <f t="shared" si="22"/>
        <v>73467.308879999997</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542021</v>
      </c>
      <c r="D998" s="1">
        <f>BILANCA!E20</f>
        <v>564491.62</v>
      </c>
      <c r="E998" s="1">
        <v>0</v>
      </c>
      <c r="F998" s="1">
        <v>0</v>
      </c>
      <c r="G998" s="2">
        <f t="shared" si="22"/>
        <v>25065.063599999998</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17519</v>
      </c>
      <c r="D999" s="1">
        <f>BILANCA!E21</f>
        <v>297943.37</v>
      </c>
      <c r="E999" s="1">
        <v>0</v>
      </c>
      <c r="F999" s="1">
        <v>0</v>
      </c>
      <c r="G999" s="2">
        <f t="shared" si="22"/>
        <v>9814.4918400000006</v>
      </c>
      <c r="H999" s="2">
        <f t="shared" si="19"/>
        <v>0.36999999999534339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191554</v>
      </c>
      <c r="D1000" s="1">
        <f>BILANCA!E22</f>
        <v>354245.9</v>
      </c>
      <c r="E1000" s="1">
        <v>0</v>
      </c>
      <c r="F1000" s="1">
        <v>0</v>
      </c>
      <c r="G1000" s="2">
        <f t="shared" si="22"/>
        <v>15300.778600000001</v>
      </c>
      <c r="H1000" s="2">
        <f t="shared" si="19"/>
        <v>9.9999999976716936E-2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325097</v>
      </c>
      <c r="D1003" s="1">
        <f>BILANCA!E25</f>
        <v>437891.95</v>
      </c>
      <c r="E1003" s="1">
        <v>0</v>
      </c>
      <c r="F1003" s="1">
        <v>0</v>
      </c>
      <c r="G1003" s="2">
        <f t="shared" si="22"/>
        <v>24017.618000000002</v>
      </c>
      <c r="H1003" s="2">
        <f t="shared" si="19"/>
        <v>4.9999999988358468E-2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809785</v>
      </c>
      <c r="D1004" s="1">
        <f>BILANCA!E26</f>
        <v>1381742.61</v>
      </c>
      <c r="E1004" s="1">
        <v>0</v>
      </c>
      <c r="F1004" s="1">
        <v>0</v>
      </c>
      <c r="G1004" s="2">
        <f t="shared" si="22"/>
        <v>75038.674620000005</v>
      </c>
      <c r="H1004" s="2">
        <f t="shared" si="19"/>
        <v>0.38999999989755452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865090</v>
      </c>
      <c r="D1006" s="1">
        <f>BILANCA!E28</f>
        <v>922925.99</v>
      </c>
      <c r="E1006" s="1">
        <v>0</v>
      </c>
      <c r="F1006" s="1">
        <v>0</v>
      </c>
      <c r="G1006" s="2">
        <f t="shared" si="22"/>
        <v>62351.665540000002</v>
      </c>
      <c r="H1006" s="2">
        <f t="shared" si="19"/>
        <v>1.0000000009313226E-2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19778</v>
      </c>
      <c r="D1007" s="1">
        <f>BILANCA!E29</f>
        <v>19778.060000000001</v>
      </c>
      <c r="E1007" s="1">
        <v>0</v>
      </c>
      <c r="F1007" s="1">
        <v>0</v>
      </c>
      <c r="G1007" s="2">
        <f t="shared" si="22"/>
        <v>1424.0188800000001</v>
      </c>
      <c r="H1007" s="2">
        <f t="shared" si="19"/>
        <v>6.0000000001309672E-2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23994</v>
      </c>
      <c r="D1008" s="1">
        <f>BILANCA!E30</f>
        <v>23994</v>
      </c>
      <c r="E1008" s="1">
        <v>0</v>
      </c>
      <c r="F1008" s="1">
        <v>0</v>
      </c>
      <c r="G1008" s="2">
        <f t="shared" si="22"/>
        <v>1799.5500000000002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4216</v>
      </c>
      <c r="D1012" s="1">
        <f>BILANCA!E34</f>
        <v>4215.9399999999996</v>
      </c>
      <c r="E1012" s="1">
        <v>0</v>
      </c>
      <c r="F1012" s="1">
        <v>0</v>
      </c>
      <c r="G1012" s="2">
        <f t="shared" si="22"/>
        <v>366.78852000000001</v>
      </c>
      <c r="H1012" s="2">
        <f t="shared" si="19"/>
        <v>6.0000000000400178E-2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82675</v>
      </c>
      <c r="E1013" s="1">
        <v>0</v>
      </c>
      <c r="F1013" s="1">
        <v>0</v>
      </c>
      <c r="G1013" s="2">
        <f t="shared" si="22"/>
        <v>4960.5</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82675</v>
      </c>
      <c r="E1015" s="1">
        <v>0</v>
      </c>
      <c r="F1015" s="1">
        <v>0</v>
      </c>
      <c r="G1015" s="2">
        <f t="shared" si="22"/>
        <v>5291.2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89087</v>
      </c>
      <c r="D1023" s="1">
        <f>BILANCA!E45</f>
        <v>178399.37</v>
      </c>
      <c r="E1023" s="1">
        <v>0</v>
      </c>
      <c r="F1023" s="1">
        <v>0</v>
      </c>
      <c r="G1023" s="2">
        <f t="shared" si="22"/>
        <v>17835.429599999999</v>
      </c>
      <c r="H1023" s="2">
        <f t="shared" si="19"/>
        <v>0.36999999999534339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170346</v>
      </c>
      <c r="D1025" s="1">
        <f>BILANCA!E47</f>
        <v>240699.63</v>
      </c>
      <c r="E1025" s="1">
        <v>0</v>
      </c>
      <c r="F1025" s="1">
        <v>0</v>
      </c>
      <c r="G1025" s="2">
        <f t="shared" si="22"/>
        <v>27373.300920000001</v>
      </c>
      <c r="H1025" s="2">
        <f t="shared" si="19"/>
        <v>0.36999999999534339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77600</v>
      </c>
      <c r="D1026" s="1">
        <f>BILANCA!E48</f>
        <v>147600</v>
      </c>
      <c r="E1026" s="1">
        <v>0</v>
      </c>
      <c r="F1026" s="1">
        <v>0</v>
      </c>
      <c r="G1026" s="2">
        <f t="shared" si="22"/>
        <v>16030.399999999998</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158859</v>
      </c>
      <c r="D1028" s="1">
        <f>BILANCA!E50</f>
        <v>209900.26</v>
      </c>
      <c r="E1028" s="1">
        <v>0</v>
      </c>
      <c r="F1028" s="1">
        <v>0</v>
      </c>
      <c r="G1028" s="2">
        <f t="shared" si="22"/>
        <v>26039.678400000001</v>
      </c>
      <c r="H1028" s="2">
        <f t="shared" si="19"/>
        <v>0.26000000000931323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37733</v>
      </c>
      <c r="D1030" s="1">
        <f>BILANCA!E52</f>
        <v>37733.270000000019</v>
      </c>
      <c r="E1030" s="1">
        <v>0</v>
      </c>
      <c r="F1030" s="1">
        <v>0</v>
      </c>
      <c r="G1030" s="2">
        <f t="shared" si="22"/>
        <v>5320.3783800000019</v>
      </c>
      <c r="H1030" s="2">
        <f t="shared" si="19"/>
        <v>0.27000000001862645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361081</v>
      </c>
      <c r="D1032" s="1">
        <f>BILANCA!E54</f>
        <v>365875.71</v>
      </c>
      <c r="E1032" s="1">
        <v>0</v>
      </c>
      <c r="F1032" s="1">
        <v>0</v>
      </c>
      <c r="G1032" s="2">
        <f t="shared" si="22"/>
        <v>53548.788580000008</v>
      </c>
      <c r="H1032" s="2">
        <f t="shared" si="19"/>
        <v>0.28999999997904524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323348</v>
      </c>
      <c r="D1033" s="1">
        <f>BILANCA!E55</f>
        <v>328142.44</v>
      </c>
      <c r="E1033" s="1">
        <v>0</v>
      </c>
      <c r="F1033" s="1">
        <v>0</v>
      </c>
      <c r="G1033" s="2">
        <f t="shared" si="22"/>
        <v>48981.644</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9370210</v>
      </c>
      <c r="D1034" s="1">
        <f>BILANCA!E56</f>
        <v>681649.01</v>
      </c>
      <c r="E1034" s="1">
        <v>0</v>
      </c>
      <c r="F1034" s="1">
        <v>0</v>
      </c>
      <c r="G1034" s="2">
        <f t="shared" si="22"/>
        <v>547408.9090199999</v>
      </c>
      <c r="H1034" s="2">
        <f t="shared" si="19"/>
        <v>1.0000000009313226E-2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9265575</v>
      </c>
      <c r="D1035" s="1">
        <f>BILANCA!E57</f>
        <v>681649.01</v>
      </c>
      <c r="E1035" s="1">
        <v>0</v>
      </c>
      <c r="F1035" s="1">
        <v>0</v>
      </c>
      <c r="G1035" s="2">
        <f t="shared" si="22"/>
        <v>552701.39703999995</v>
      </c>
      <c r="H1035" s="2">
        <f t="shared" si="19"/>
        <v>1.0000000009313226E-2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34635</v>
      </c>
      <c r="D1036" s="1">
        <f>BILANCA!E58</f>
        <v>0</v>
      </c>
      <c r="E1036" s="1">
        <v>0</v>
      </c>
      <c r="F1036" s="1">
        <v>0</v>
      </c>
      <c r="G1036" s="2">
        <f t="shared" si="22"/>
        <v>1835.655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70000</v>
      </c>
      <c r="D1039" s="1">
        <f>BILANCA!E61</f>
        <v>0</v>
      </c>
      <c r="E1039" s="1">
        <v>0</v>
      </c>
      <c r="F1039" s="1">
        <v>0</v>
      </c>
      <c r="G1039" s="2">
        <f t="shared" si="22"/>
        <v>3920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5026978</v>
      </c>
      <c r="D1046" s="1">
        <f>BILANCA!E68</f>
        <v>3126238.53</v>
      </c>
      <c r="E1046" s="1">
        <v>0</v>
      </c>
      <c r="F1046" s="1">
        <v>0</v>
      </c>
      <c r="G1046" s="2">
        <f t="shared" si="22"/>
        <v>710605.66877999995</v>
      </c>
      <c r="H1046" s="2">
        <f t="shared" si="19"/>
        <v>0.47000000020489097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1279595</v>
      </c>
      <c r="D1047" s="1">
        <f>BILANCA!E69</f>
        <v>383040.7</v>
      </c>
      <c r="E1047" s="1">
        <v>0</v>
      </c>
      <c r="F1047" s="1">
        <v>0</v>
      </c>
      <c r="G1047" s="2">
        <f t="shared" si="22"/>
        <v>130923.2896</v>
      </c>
      <c r="H1047" s="2">
        <f t="shared" si="19"/>
        <v>0.29999999998835847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1277988</v>
      </c>
      <c r="D1048" s="1">
        <f>BILANCA!E70</f>
        <v>381695.9</v>
      </c>
      <c r="E1048" s="1">
        <v>0</v>
      </c>
      <c r="F1048" s="1">
        <v>0</v>
      </c>
      <c r="G1048" s="2">
        <f t="shared" si="22"/>
        <v>132689.68700000001</v>
      </c>
      <c r="H1048" s="2">
        <f t="shared" si="19"/>
        <v>9.9999999976716936E-2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1277988</v>
      </c>
      <c r="D1050" s="1">
        <f>BILANCA!E72</f>
        <v>381695.9</v>
      </c>
      <c r="E1050" s="1">
        <v>0</v>
      </c>
      <c r="F1050" s="1">
        <v>0</v>
      </c>
      <c r="G1050" s="2">
        <f t="shared" si="22"/>
        <v>136772.44660000002</v>
      </c>
      <c r="H1050" s="2">
        <f t="shared" si="19"/>
        <v>9.9999999976716936E-2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1607</v>
      </c>
      <c r="D1054" s="1">
        <f>BILANCA!E76</f>
        <v>1344.8</v>
      </c>
      <c r="E1054" s="1">
        <v>0</v>
      </c>
      <c r="F1054" s="1">
        <v>0</v>
      </c>
      <c r="G1054" s="2">
        <f t="shared" si="22"/>
        <v>305.05859999999996</v>
      </c>
      <c r="H1054" s="2">
        <f t="shared" si="19"/>
        <v>0.20000000000004547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36229</v>
      </c>
      <c r="D1056" s="1">
        <f>BILANCA!E78</f>
        <v>170124.47999999998</v>
      </c>
      <c r="E1056" s="1">
        <v>0</v>
      </c>
      <c r="F1056" s="1">
        <v>0</v>
      </c>
      <c r="G1056" s="2">
        <f t="shared" si="22"/>
        <v>27482.891079999998</v>
      </c>
      <c r="H1056" s="2">
        <f t="shared" si="19"/>
        <v>0.47999999998137355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753.9</v>
      </c>
      <c r="E1062" s="1">
        <v>0</v>
      </c>
      <c r="F1062" s="1">
        <v>0</v>
      </c>
      <c r="G1062" s="2">
        <f t="shared" si="22"/>
        <v>119.11619999999999</v>
      </c>
      <c r="H1062" s="2">
        <f t="shared" si="19"/>
        <v>0.10000000000002274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36229</v>
      </c>
      <c r="D1064" s="1">
        <f>BILANCA!E86</f>
        <v>169370.58</v>
      </c>
      <c r="E1064" s="1">
        <v>0</v>
      </c>
      <c r="F1064" s="1">
        <v>0</v>
      </c>
      <c r="G1064" s="2">
        <f t="shared" si="22"/>
        <v>30372.582959999996</v>
      </c>
      <c r="H1064" s="2">
        <f t="shared" si="19"/>
        <v>0.42000000001280569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1646265</v>
      </c>
      <c r="D1065" s="1">
        <f>BILANCA!E87</f>
        <v>823132.64</v>
      </c>
      <c r="E1065" s="1">
        <v>0</v>
      </c>
      <c r="F1065" s="1">
        <v>0</v>
      </c>
      <c r="G1065" s="2">
        <f t="shared" si="22"/>
        <v>269987.48296000005</v>
      </c>
      <c r="H1065" s="2">
        <f t="shared" si="19"/>
        <v>0.35999999998603016</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1646265</v>
      </c>
      <c r="D1066" s="1">
        <f>BILANCA!E88</f>
        <v>823132.64</v>
      </c>
      <c r="E1066" s="1">
        <v>0</v>
      </c>
      <c r="F1066" s="1">
        <v>0</v>
      </c>
      <c r="G1066" s="2">
        <f t="shared" si="22"/>
        <v>273280.01324</v>
      </c>
      <c r="H1066" s="2">
        <f t="shared" si="19"/>
        <v>0.35999999998603016</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1646265</v>
      </c>
      <c r="D1067" s="1">
        <f>BILANCA!E89</f>
        <v>823132.64</v>
      </c>
      <c r="E1067" s="1">
        <v>0</v>
      </c>
      <c r="F1067" s="1">
        <v>0</v>
      </c>
      <c r="G1067" s="2">
        <f t="shared" si="22"/>
        <v>276572.54352000001</v>
      </c>
      <c r="H1067" s="2">
        <f t="shared" si="19"/>
        <v>0.35999999998603016</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1477705</v>
      </c>
      <c r="D1112" s="1">
        <f>BILANCA!E134</f>
        <v>1477705.4</v>
      </c>
      <c r="E1112" s="1">
        <v>0</v>
      </c>
      <c r="F1112" s="1">
        <v>0</v>
      </c>
      <c r="G1112" s="2">
        <f t="shared" si="22"/>
        <v>571871.93819999998</v>
      </c>
      <c r="H1112" s="2">
        <f t="shared" si="23"/>
        <v>0.39999999990686774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1477705</v>
      </c>
      <c r="D1113" s="1">
        <f>BILANCA!E135</f>
        <v>1477705.4</v>
      </c>
      <c r="E1113" s="1">
        <v>0</v>
      </c>
      <c r="F1113" s="1">
        <v>0</v>
      </c>
      <c r="G1113" s="2">
        <f t="shared" si="22"/>
        <v>576305.054</v>
      </c>
      <c r="H1113" s="2">
        <f t="shared" si="23"/>
        <v>0.39999999990686774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20000</v>
      </c>
      <c r="D1117" s="1">
        <f>BILANCA!E139</f>
        <v>20000</v>
      </c>
      <c r="E1117" s="1">
        <v>0</v>
      </c>
      <c r="F1117" s="1">
        <v>0</v>
      </c>
      <c r="G1117" s="2">
        <f t="shared" si="22"/>
        <v>8040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1457705</v>
      </c>
      <c r="D1119" s="1">
        <f>BILANCA!E141</f>
        <v>1457705.4</v>
      </c>
      <c r="E1119" s="1">
        <v>0</v>
      </c>
      <c r="F1119" s="1">
        <v>0</v>
      </c>
      <c r="G1119" s="2">
        <f t="shared" si="22"/>
        <v>594743.74879999994</v>
      </c>
      <c r="H1119" s="2">
        <f t="shared" si="23"/>
        <v>0.39999999990686774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587184</v>
      </c>
      <c r="D1124" s="1">
        <f>BILANCA!E146</f>
        <v>272235.30999999994</v>
      </c>
      <c r="E1124" s="1">
        <v>0</v>
      </c>
      <c r="F1124" s="1">
        <v>0</v>
      </c>
      <c r="G1124" s="2">
        <f t="shared" si="22"/>
        <v>159563.30141999997</v>
      </c>
      <c r="H1124" s="2">
        <f t="shared" si="23"/>
        <v>0.30999999993946403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149468</v>
      </c>
      <c r="D1125" s="1">
        <f>BILANCA!E147</f>
        <v>125753.18</v>
      </c>
      <c r="E1125" s="1">
        <v>0</v>
      </c>
      <c r="F1125" s="1">
        <v>0</v>
      </c>
      <c r="G1125" s="2">
        <f t="shared" si="22"/>
        <v>56938.359119999994</v>
      </c>
      <c r="H1125" s="2">
        <f t="shared" si="23"/>
        <v>0.17999999999301508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63075</v>
      </c>
      <c r="D1136" s="1">
        <f>BILANCA!E158</f>
        <v>60756.55</v>
      </c>
      <c r="E1136" s="1">
        <v>0</v>
      </c>
      <c r="F1136" s="1">
        <v>0</v>
      </c>
      <c r="G1136" s="2">
        <f t="shared" si="22"/>
        <v>28241.979299999999</v>
      </c>
      <c r="H1136" s="2">
        <f t="shared" si="23"/>
        <v>0.44999999999708962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578546</v>
      </c>
      <c r="D1137" s="1">
        <f>BILANCA!E159</f>
        <v>343570.04</v>
      </c>
      <c r="E1137" s="1">
        <v>0</v>
      </c>
      <c r="F1137" s="1">
        <v>0</v>
      </c>
      <c r="G1137" s="2">
        <f t="shared" si="22"/>
        <v>194915.65632000001</v>
      </c>
      <c r="H1137" s="2">
        <f t="shared" si="23"/>
        <v>3.9999999979045242E-2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0.05</v>
      </c>
      <c r="E1138" s="1">
        <v>0</v>
      </c>
      <c r="F1138" s="1">
        <v>0</v>
      </c>
      <c r="G1138" s="2">
        <f t="shared" si="22"/>
        <v>1.55E-2</v>
      </c>
      <c r="H1138" s="2">
        <f t="shared" si="23"/>
        <v>0.05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200</v>
      </c>
      <c r="E1140" s="1">
        <v>0</v>
      </c>
      <c r="F1140" s="1">
        <v>0</v>
      </c>
      <c r="G1140" s="2">
        <f t="shared" si="22"/>
        <v>62.8</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203905</v>
      </c>
      <c r="D1141" s="1">
        <f>BILANCA!E163</f>
        <v>258044.51</v>
      </c>
      <c r="E1141" s="1">
        <v>0</v>
      </c>
      <c r="F1141" s="1">
        <v>0</v>
      </c>
      <c r="G1141" s="2">
        <f t="shared" si="22"/>
        <v>113759.05516</v>
      </c>
      <c r="H1141" s="2">
        <f t="shared" si="23"/>
        <v>0.48999999999068677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29256887</v>
      </c>
      <c r="D1152" s="1">
        <f>BILANCA!E175</f>
        <v>29498674.209999997</v>
      </c>
      <c r="E1152" s="1">
        <v>0</v>
      </c>
      <c r="F1152" s="1">
        <v>0</v>
      </c>
      <c r="G1152" s="2">
        <f t="shared" si="22"/>
        <v>14914965.785980001</v>
      </c>
      <c r="H1152" s="2">
        <f t="shared" si="23"/>
        <v>0.20999999716877937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4854690</v>
      </c>
      <c r="D1153" s="1">
        <f>BILANCA!E176</f>
        <v>4488881.1099999994</v>
      </c>
      <c r="E1153" s="1">
        <v>0</v>
      </c>
      <c r="F1153" s="1">
        <v>0</v>
      </c>
      <c r="G1153" s="2">
        <f t="shared" si="22"/>
        <v>2351516.8773999996</v>
      </c>
      <c r="H1153" s="2">
        <f t="shared" si="23"/>
        <v>0.10999999940395355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185657</v>
      </c>
      <c r="D1154" s="1">
        <f>BILANCA!E177</f>
        <v>501459.26</v>
      </c>
      <c r="E1154" s="1">
        <v>0</v>
      </c>
      <c r="F1154" s="1">
        <v>0</v>
      </c>
      <c r="G1154" s="2">
        <f t="shared" si="22"/>
        <v>203246.41392000002</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49080</v>
      </c>
      <c r="D1155" s="1">
        <f>BILANCA!E178</f>
        <v>62484.28</v>
      </c>
      <c r="E1155" s="1">
        <v>0</v>
      </c>
      <c r="F1155" s="1">
        <v>0</v>
      </c>
      <c r="G1155" s="2">
        <f t="shared" si="22"/>
        <v>29936.352319999998</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68194</v>
      </c>
      <c r="D1156" s="1">
        <f>BILANCA!E179</f>
        <v>135107.26</v>
      </c>
      <c r="E1156" s="1">
        <v>0</v>
      </c>
      <c r="F1156" s="1">
        <v>0</v>
      </c>
      <c r="G1156" s="2">
        <f t="shared" si="22"/>
        <v>58544.67396</v>
      </c>
      <c r="H1156" s="2">
        <f t="shared" si="23"/>
        <v>0.26000000000931323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1906</v>
      </c>
      <c r="D1157" s="1">
        <f>BILANCA!E180</f>
        <v>860.6</v>
      </c>
      <c r="E1157" s="1">
        <v>0</v>
      </c>
      <c r="F1157" s="1">
        <v>0</v>
      </c>
      <c r="G1157" s="2">
        <f t="shared" si="22"/>
        <v>631.13279999999997</v>
      </c>
      <c r="H1157" s="2">
        <f t="shared" si="23"/>
        <v>0.39999999999997726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499</v>
      </c>
      <c r="D1159" s="1">
        <f>BILANCA!E182</f>
        <v>500</v>
      </c>
      <c r="E1159" s="1">
        <v>0</v>
      </c>
      <c r="F1159" s="1">
        <v>0</v>
      </c>
      <c r="G1159" s="2">
        <f t="shared" si="22"/>
        <v>263.82400000000001</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1407</v>
      </c>
      <c r="D1160" s="1">
        <f>BILANCA!E183</f>
        <v>360.6</v>
      </c>
      <c r="E1160" s="1">
        <v>0</v>
      </c>
      <c r="F1160" s="1">
        <v>0</v>
      </c>
      <c r="G1160" s="2">
        <f t="shared" si="22"/>
        <v>376.69139999999999</v>
      </c>
      <c r="H1160" s="2">
        <f t="shared" si="23"/>
        <v>0.39999999999997726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819</v>
      </c>
      <c r="E1162" s="1">
        <v>0</v>
      </c>
      <c r="F1162" s="1">
        <v>0</v>
      </c>
      <c r="G1162" s="2">
        <f>B1162/1000*C1162+B1162/500*D1162</f>
        <v>293.202</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66477</v>
      </c>
      <c r="D1165" s="1">
        <f>BILANCA!E188</f>
        <v>302188.12</v>
      </c>
      <c r="E1165" s="1">
        <v>0</v>
      </c>
      <c r="F1165" s="1">
        <v>0</v>
      </c>
      <c r="G1165" s="2">
        <f t="shared" si="22"/>
        <v>122095.28967999999</v>
      </c>
      <c r="H1165" s="2">
        <f t="shared" si="23"/>
        <v>0.11999999999534339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2115</v>
      </c>
      <c r="D1166" s="1">
        <f>BILANCA!E189</f>
        <v>20239.64</v>
      </c>
      <c r="E1166" s="1">
        <v>0</v>
      </c>
      <c r="F1166" s="1">
        <v>0</v>
      </c>
      <c r="G1166" s="2">
        <f t="shared" si="22"/>
        <v>7794.75324</v>
      </c>
      <c r="H1166" s="2">
        <f t="shared" si="23"/>
        <v>0.36000000000058208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4628902</v>
      </c>
      <c r="D1183" s="1">
        <f>BILANCA!E206</f>
        <v>3929166.94</v>
      </c>
      <c r="E1183" s="1">
        <v>0</v>
      </c>
      <c r="F1183" s="1">
        <v>0</v>
      </c>
      <c r="G1183" s="2">
        <f t="shared" si="22"/>
        <v>2497447.176</v>
      </c>
      <c r="H1183" s="2">
        <f t="shared" si="23"/>
        <v>6.0000000055879354E-2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4628902</v>
      </c>
      <c r="D1184" s="1">
        <f>BILANCA!E207</f>
        <v>3929166.94</v>
      </c>
      <c r="E1184" s="1">
        <v>0</v>
      </c>
      <c r="F1184" s="1">
        <v>0</v>
      </c>
      <c r="G1184" s="2">
        <f t="shared" si="22"/>
        <v>2509934.41188</v>
      </c>
      <c r="H1184" s="2">
        <f t="shared" si="23"/>
        <v>6.0000000055879354E-2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4456250</v>
      </c>
      <c r="D1189" s="1">
        <f>BILANCA!E212</f>
        <v>3929166.94</v>
      </c>
      <c r="E1189" s="1">
        <v>0</v>
      </c>
      <c r="F1189" s="1">
        <v>0</v>
      </c>
      <c r="G1189" s="2">
        <f t="shared" si="22"/>
        <v>2536804.2792799999</v>
      </c>
      <c r="H1189" s="2">
        <f t="shared" si="23"/>
        <v>6.0000000055879354E-2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172652</v>
      </c>
      <c r="D1194" s="1">
        <f>BILANCA!E217</f>
        <v>0</v>
      </c>
      <c r="E1194" s="1">
        <v>0</v>
      </c>
      <c r="F1194" s="1">
        <v>0</v>
      </c>
      <c r="G1194" s="2">
        <f t="shared" si="22"/>
        <v>36429.572</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38016</v>
      </c>
      <c r="D1211" s="1">
        <f>BILANCA!E234</f>
        <v>38015.269999999997</v>
      </c>
      <c r="E1211" s="1">
        <v>0</v>
      </c>
      <c r="F1211" s="1">
        <v>0</v>
      </c>
      <c r="G1211" s="2">
        <f t="shared" si="22"/>
        <v>26002.611120000001</v>
      </c>
      <c r="H1211" s="2">
        <f t="shared" si="23"/>
        <v>0.26999999999679858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38016</v>
      </c>
      <c r="D1213" s="1">
        <f>BILANCA!E236</f>
        <v>38015.269999999997</v>
      </c>
      <c r="E1213" s="1">
        <v>0</v>
      </c>
      <c r="F1213" s="1">
        <v>0</v>
      </c>
      <c r="G1213" s="2">
        <f t="shared" si="22"/>
        <v>26230.7042</v>
      </c>
      <c r="H1213" s="2">
        <f t="shared" si="23"/>
        <v>0.26999999999679858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24402197</v>
      </c>
      <c r="D1214" s="1">
        <f>BILANCA!E237</f>
        <v>25009793.099999998</v>
      </c>
      <c r="E1214" s="1">
        <v>0</v>
      </c>
      <c r="F1214" s="1">
        <v>0</v>
      </c>
      <c r="G1214" s="2">
        <f t="shared" si="22"/>
        <v>17191431.919199999</v>
      </c>
      <c r="H1214" s="2">
        <f t="shared" si="23"/>
        <v>9.9999997764825821E-2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22897629</v>
      </c>
      <c r="D1215" s="1">
        <f>BILANCA!E238</f>
        <v>24916758.82</v>
      </c>
      <c r="E1215" s="1">
        <v>0</v>
      </c>
      <c r="F1215" s="1">
        <v>0</v>
      </c>
      <c r="G1215" s="2">
        <f t="shared" si="22"/>
        <v>16873626.020479999</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27353879</v>
      </c>
      <c r="D1216" s="1">
        <f>BILANCA!E239</f>
        <v>28673273.719999999</v>
      </c>
      <c r="E1216" s="1">
        <v>0</v>
      </c>
      <c r="F1216" s="1">
        <v>0</v>
      </c>
      <c r="G1216" s="2">
        <f t="shared" si="22"/>
        <v>19735199.360519998</v>
      </c>
      <c r="H1216" s="2">
        <f t="shared" si="23"/>
        <v>0.2800000011920929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25876174</v>
      </c>
      <c r="D1217" s="1">
        <f>BILANCA!E240</f>
        <v>27195568.32</v>
      </c>
      <c r="E1217" s="1">
        <v>0</v>
      </c>
      <c r="F1217" s="1">
        <v>0</v>
      </c>
      <c r="G1217" s="2">
        <f t="shared" si="22"/>
        <v>18782550.68976</v>
      </c>
      <c r="H1217" s="2">
        <f t="shared" si="23"/>
        <v>0.32000000029802322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1477705</v>
      </c>
      <c r="D1218" s="1">
        <f>BILANCA!E241</f>
        <v>1477705.4</v>
      </c>
      <c r="E1218" s="1">
        <v>0</v>
      </c>
      <c r="F1218" s="1">
        <v>0</v>
      </c>
      <c r="G1218" s="2">
        <f t="shared" si="22"/>
        <v>1041782.213</v>
      </c>
      <c r="H1218" s="2">
        <f t="shared" si="23"/>
        <v>0.39999999990686774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4456250</v>
      </c>
      <c r="D1219" s="1">
        <f>BILANCA!E242</f>
        <v>3756514.9</v>
      </c>
      <c r="E1219" s="1">
        <v>0</v>
      </c>
      <c r="F1219" s="1">
        <v>0</v>
      </c>
      <c r="G1219" s="2">
        <f t="shared" si="22"/>
        <v>2824750.0328000002</v>
      </c>
      <c r="H1219" s="2">
        <f t="shared" si="23"/>
        <v>0.10000000009313226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4456250</v>
      </c>
      <c r="D1220" s="1">
        <f>BILANCA!E243</f>
        <v>3756514.9</v>
      </c>
      <c r="E1220" s="1">
        <v>0</v>
      </c>
      <c r="F1220" s="1">
        <v>0</v>
      </c>
      <c r="G1220" s="2">
        <f t="shared" si="22"/>
        <v>2836719.3125999998</v>
      </c>
      <c r="H1220" s="2">
        <f t="shared" si="23"/>
        <v>0.10000000009313226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922808</v>
      </c>
      <c r="D1222" s="1">
        <f>BILANCA!E245</f>
        <v>-173776.68000000343</v>
      </c>
      <c r="E1222" s="1">
        <v>0</v>
      </c>
      <c r="F1222" s="1">
        <v>0</v>
      </c>
      <c r="G1222" s="2">
        <f t="shared" si="22"/>
        <v>137485.85895999835</v>
      </c>
      <c r="H1222" s="2">
        <f t="shared" si="23"/>
        <v>0.31999999657273293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17922925</v>
      </c>
      <c r="D1223" s="1">
        <f>BILANCA!E246</f>
        <v>19724224.989999998</v>
      </c>
      <c r="E1223" s="1">
        <v>0</v>
      </c>
      <c r="F1223" s="1">
        <v>0</v>
      </c>
      <c r="G1223" s="2">
        <f t="shared" si="22"/>
        <v>13769129.995199999</v>
      </c>
      <c r="H1223" s="2">
        <f t="shared" si="23"/>
        <v>1.0000001639127731E-2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14453558</v>
      </c>
      <c r="D1224" s="1">
        <f>BILANCA!E247</f>
        <v>16954593.059999999</v>
      </c>
      <c r="E1224" s="1">
        <v>0</v>
      </c>
      <c r="F1224" s="1">
        <v>0</v>
      </c>
      <c r="G1224" s="2">
        <f t="shared" si="22"/>
        <v>11655421.332919998</v>
      </c>
      <c r="H1224" s="2">
        <f t="shared" si="23"/>
        <v>5.9999998658895493E-2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3469367</v>
      </c>
      <c r="D1226" s="1">
        <f>BILANCA!E249</f>
        <v>2769631.93</v>
      </c>
      <c r="E1226" s="1">
        <v>0</v>
      </c>
      <c r="F1226" s="1">
        <v>0</v>
      </c>
      <c r="G1226" s="2">
        <f t="shared" si="22"/>
        <v>2189097.29898</v>
      </c>
      <c r="H1226" s="2">
        <f t="shared" si="23"/>
        <v>6.9999999832361937E-2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17000117</v>
      </c>
      <c r="D1227" s="1">
        <f>BILANCA!E250</f>
        <v>19898001.670000002</v>
      </c>
      <c r="E1227" s="1">
        <v>0</v>
      </c>
      <c r="F1227" s="1">
        <v>0</v>
      </c>
      <c r="G1227" s="2">
        <f t="shared" si="22"/>
        <v>13858253.362960001</v>
      </c>
      <c r="H1227" s="2">
        <f t="shared" si="23"/>
        <v>0.32999999821186066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17000117</v>
      </c>
      <c r="D1229" s="1">
        <f>BILANCA!E252</f>
        <v>19898001.670000002</v>
      </c>
      <c r="E1229" s="1">
        <v>0</v>
      </c>
      <c r="F1229" s="1">
        <v>0</v>
      </c>
      <c r="G1229" s="2">
        <f t="shared" si="22"/>
        <v>13971845.603640001</v>
      </c>
      <c r="H1229" s="2">
        <f t="shared" si="23"/>
        <v>0.32999999821186066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581760</v>
      </c>
      <c r="D1232" s="1">
        <f>BILANCA!E255</f>
        <v>266810.96000000002</v>
      </c>
      <c r="E1232" s="1">
        <v>0</v>
      </c>
      <c r="F1232" s="1">
        <v>0</v>
      </c>
      <c r="G1232" s="2">
        <f t="shared" si="22"/>
        <v>277730.09808000003</v>
      </c>
      <c r="H1232" s="2">
        <f t="shared" si="23"/>
        <v>3.9999999979045242E-2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24670220</v>
      </c>
      <c r="D1236" s="1">
        <f>BILANCA!E259</f>
        <v>24670220.300000001</v>
      </c>
      <c r="E1236" s="1">
        <v>0</v>
      </c>
      <c r="F1236" s="1">
        <v>0</v>
      </c>
      <c r="G1236" s="2">
        <f t="shared" si="22"/>
        <v>18724697.131800003</v>
      </c>
      <c r="H1236" s="2">
        <f t="shared" si="23"/>
        <v>0.30000000074505806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24670220</v>
      </c>
      <c r="D1237" s="1">
        <f>BILANCA!E260</f>
        <v>24670220.300000001</v>
      </c>
      <c r="E1237" s="1">
        <v>0</v>
      </c>
      <c r="F1237" s="1">
        <v>0</v>
      </c>
      <c r="G1237" s="2">
        <f t="shared" si="22"/>
        <v>18798707.792399999</v>
      </c>
      <c r="H1237" s="2">
        <f t="shared" si="23"/>
        <v>0.30000000074505806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823132.64</v>
      </c>
      <c r="E1238" s="1">
        <v>0</v>
      </c>
      <c r="F1238" s="1">
        <v>0</v>
      </c>
      <c r="G1238" s="2">
        <f t="shared" si="22"/>
        <v>419797.64640000003</v>
      </c>
      <c r="H1238" s="2">
        <f t="shared" si="23"/>
        <v>0.35999999998603016</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1646265</v>
      </c>
      <c r="D1239" s="1">
        <f>BILANCA!E263</f>
        <v>0</v>
      </c>
      <c r="E1239" s="1">
        <v>0</v>
      </c>
      <c r="F1239" s="1">
        <v>0</v>
      </c>
      <c r="G1239" s="2">
        <f t="shared" si="22"/>
        <v>421443.84000000003</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791089</v>
      </c>
      <c r="D1240" s="1">
        <f>BILANCA!E264</f>
        <v>529679.42000000004</v>
      </c>
      <c r="E1240" s="1">
        <v>0</v>
      </c>
      <c r="F1240" s="1">
        <v>0</v>
      </c>
      <c r="G1240" s="2">
        <f t="shared" si="22"/>
        <v>475565.09487999999</v>
      </c>
      <c r="H1240" s="2">
        <f t="shared" si="23"/>
        <v>0.42000000004190952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600.4</v>
      </c>
      <c r="E1241" s="1">
        <v>0</v>
      </c>
      <c r="F1241" s="1">
        <v>0</v>
      </c>
      <c r="G1241" s="2">
        <f t="shared" si="22"/>
        <v>309.8064</v>
      </c>
      <c r="H1241" s="2">
        <f t="shared" si="23"/>
        <v>0.39999999999997726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8224</v>
      </c>
      <c r="D1244" s="1">
        <f>BILANCA!E268</f>
        <v>0</v>
      </c>
      <c r="E1244" s="1">
        <v>0</v>
      </c>
      <c r="F1244" s="1">
        <v>0</v>
      </c>
      <c r="G1244" s="2">
        <f t="shared" si="24"/>
        <v>2146.4639999999999</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10025</v>
      </c>
      <c r="D1245" s="1">
        <f>BILANCA!E269</f>
        <v>145521.68</v>
      </c>
      <c r="E1245" s="1">
        <v>0</v>
      </c>
      <c r="F1245" s="1">
        <v>0</v>
      </c>
      <c r="G1245" s="2">
        <f t="shared" si="24"/>
        <v>78879.910319999995</v>
      </c>
      <c r="H1245" s="2">
        <f t="shared" si="23"/>
        <v>0.32000000000698492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15944</v>
      </c>
      <c r="D1247" s="1">
        <f>BILANCA!E271</f>
        <v>0</v>
      </c>
      <c r="E1247" s="1">
        <v>0</v>
      </c>
      <c r="F1247" s="1">
        <v>0</v>
      </c>
      <c r="G1247" s="2">
        <f t="shared" si="24"/>
        <v>4209.2160000000003</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73739</v>
      </c>
      <c r="D1263" s="1">
        <f>BILANCA!E287</f>
        <v>420649.24</v>
      </c>
      <c r="E1263" s="1">
        <v>0</v>
      </c>
      <c r="F1263" s="1">
        <v>0</v>
      </c>
      <c r="G1263" s="2">
        <f t="shared" si="24"/>
        <v>256210.49440000003</v>
      </c>
      <c r="H1263" s="2">
        <f t="shared" si="23"/>
        <v>0.23999999999068677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111918</v>
      </c>
      <c r="D1264" s="1">
        <f>BILANCA!E288</f>
        <v>80810.02</v>
      </c>
      <c r="E1264" s="1">
        <v>0</v>
      </c>
      <c r="F1264" s="1">
        <v>0</v>
      </c>
      <c r="G1264" s="2">
        <f t="shared" si="24"/>
        <v>76864.189240000007</v>
      </c>
      <c r="H1264" s="2">
        <f t="shared" si="23"/>
        <v>2.0000000004074536E-2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2115</v>
      </c>
      <c r="D1265" s="1">
        <f>BILANCA!E289</f>
        <v>2114.65</v>
      </c>
      <c r="E1265" s="1">
        <v>0</v>
      </c>
      <c r="F1265" s="1">
        <v>0</v>
      </c>
      <c r="G1265" s="2">
        <f t="shared" si="24"/>
        <v>1789.0925999999999</v>
      </c>
      <c r="H1265" s="2">
        <f t="shared" si="23"/>
        <v>0.34999999999990905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18124.990000000002</v>
      </c>
      <c r="E1266" s="1">
        <v>0</v>
      </c>
      <c r="F1266" s="1">
        <v>0</v>
      </c>
      <c r="G1266" s="2">
        <f t="shared" si="24"/>
        <v>10258.744339999999</v>
      </c>
      <c r="H1266" s="2">
        <f t="shared" si="23"/>
        <v>9.9999999983992893E-3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316402</v>
      </c>
      <c r="D1269" s="1">
        <f>BILANCA!E293</f>
        <v>239583.35</v>
      </c>
      <c r="E1269" s="1">
        <v>0</v>
      </c>
      <c r="F1269" s="1">
        <v>0</v>
      </c>
      <c r="G1269" s="2">
        <f t="shared" si="24"/>
        <v>227532.6482</v>
      </c>
      <c r="H1269" s="2">
        <f t="shared" si="23"/>
        <v>0.35000000000582077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4312500</v>
      </c>
      <c r="D1270" s="1">
        <f>BILANCA!E294</f>
        <v>3689583.59</v>
      </c>
      <c r="E1270" s="1">
        <v>0</v>
      </c>
      <c r="F1270" s="1">
        <v>0</v>
      </c>
      <c r="G1270" s="2">
        <f t="shared" si="24"/>
        <v>3355508.4806599999</v>
      </c>
      <c r="H1270" s="2">
        <f t="shared" si="23"/>
        <v>0.41000000014901161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46904</v>
      </c>
      <c r="D1271" s="1">
        <f>BILANCA!E295</f>
        <v>65222.43</v>
      </c>
      <c r="E1271" s="1">
        <v>0</v>
      </c>
      <c r="F1271" s="1">
        <v>0</v>
      </c>
      <c r="G1271" s="2">
        <f t="shared" si="24"/>
        <v>51076.471679999995</v>
      </c>
      <c r="H1271" s="2">
        <f t="shared" si="23"/>
        <v>0.43000000000029104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81</v>
      </c>
      <c r="D1273" s="1">
        <f>BILANCA!E297</f>
        <v>0</v>
      </c>
      <c r="E1273" s="1">
        <v>0</v>
      </c>
      <c r="F1273" s="1">
        <v>0</v>
      </c>
      <c r="G1273" s="2">
        <f t="shared" si="24"/>
        <v>23.49</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8304</v>
      </c>
      <c r="D1274" s="1">
        <f>BILANCA!E298</f>
        <v>18173.11</v>
      </c>
      <c r="E1274" s="1">
        <v>0</v>
      </c>
      <c r="F1274" s="1">
        <v>0</v>
      </c>
      <c r="G1274" s="2">
        <f t="shared" si="24"/>
        <v>12993.214019999999</v>
      </c>
      <c r="H1274" s="2">
        <f t="shared" si="23"/>
        <v>0.11000000000058208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11188</v>
      </c>
      <c r="D1275" s="1">
        <f>BILANCA!E299</f>
        <v>153354.97</v>
      </c>
      <c r="E1275" s="1">
        <v>0</v>
      </c>
      <c r="F1275" s="1">
        <v>0</v>
      </c>
      <c r="G1275" s="2">
        <f t="shared" si="24"/>
        <v>92826.198479999992</v>
      </c>
      <c r="H1275" s="2">
        <f t="shared" si="23"/>
        <v>2.9999999998835847E-2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2031862</v>
      </c>
      <c r="D1299" s="6">
        <f>'RAS-funkcijski'!E5</f>
        <v>1882624.04</v>
      </c>
      <c r="E1299" s="6">
        <v>0</v>
      </c>
      <c r="F1299" s="6">
        <v>0</v>
      </c>
      <c r="G1299" s="7">
        <f t="shared" si="24"/>
        <v>5797.1100800000004</v>
      </c>
      <c r="H1299" s="7">
        <f t="shared" si="23"/>
        <v>4.0000000037252903E-2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486349</v>
      </c>
      <c r="D1300" s="1">
        <f>'RAS-funkcijski'!E6</f>
        <v>276160.44</v>
      </c>
      <c r="E1300" s="1">
        <v>0</v>
      </c>
      <c r="F1300" s="1">
        <v>0</v>
      </c>
      <c r="G1300" s="2">
        <f t="shared" si="24"/>
        <v>2077.3397599999998</v>
      </c>
      <c r="H1300" s="2">
        <f t="shared" si="23"/>
        <v>0.44000000000232831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457324</v>
      </c>
      <c r="D1301" s="1">
        <f>'RAS-funkcijski'!E7</f>
        <v>266660.44</v>
      </c>
      <c r="E1301" s="1">
        <v>0</v>
      </c>
      <c r="F1301" s="1">
        <v>0</v>
      </c>
      <c r="G1301" s="2">
        <f t="shared" si="24"/>
        <v>2971.9346399999999</v>
      </c>
      <c r="H1301" s="2">
        <f t="shared" si="23"/>
        <v>0.44000000000232831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29025</v>
      </c>
      <c r="D1302" s="1">
        <f>'RAS-funkcijski'!E8</f>
        <v>9500</v>
      </c>
      <c r="E1302" s="1">
        <v>0</v>
      </c>
      <c r="F1302" s="1">
        <v>0</v>
      </c>
      <c r="G1302" s="2">
        <f t="shared" si="24"/>
        <v>192.10000000000002</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1545513</v>
      </c>
      <c r="D1307" s="1">
        <f>'RAS-funkcijski'!E13</f>
        <v>1606463.6</v>
      </c>
      <c r="E1307" s="1">
        <v>0</v>
      </c>
      <c r="F1307" s="1">
        <v>0</v>
      </c>
      <c r="G1307" s="2">
        <f t="shared" si="24"/>
        <v>42825.961799999997</v>
      </c>
      <c r="H1307" s="2">
        <f t="shared" si="23"/>
        <v>0.39999999990686774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416058</v>
      </c>
      <c r="D1308" s="1">
        <f>'RAS-funkcijski'!E14</f>
        <v>559206.27</v>
      </c>
      <c r="E1308" s="1">
        <v>0</v>
      </c>
      <c r="F1308" s="1">
        <v>0</v>
      </c>
      <c r="G1308" s="2">
        <f t="shared" si="24"/>
        <v>15344.705400000001</v>
      </c>
      <c r="H1308" s="2">
        <f t="shared" si="23"/>
        <v>0.27000000001862645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1129455</v>
      </c>
      <c r="D1310" s="1">
        <f>'RAS-funkcijski'!E16</f>
        <v>1047257.33</v>
      </c>
      <c r="E1310" s="1">
        <v>0</v>
      </c>
      <c r="F1310" s="1">
        <v>0</v>
      </c>
      <c r="G1310" s="2">
        <f t="shared" si="24"/>
        <v>38687.635920000001</v>
      </c>
      <c r="H1310" s="2">
        <f t="shared" si="23"/>
        <v>0.32999999995809048</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682199</v>
      </c>
      <c r="D1322" s="1">
        <f>'RAS-funkcijski'!E28</f>
        <v>1052175.04</v>
      </c>
      <c r="E1322" s="1">
        <v>0</v>
      </c>
      <c r="F1322" s="1">
        <v>0</v>
      </c>
      <c r="G1322" s="2">
        <f t="shared" si="24"/>
        <v>66877.177920000002</v>
      </c>
      <c r="H1322" s="2">
        <f t="shared" si="23"/>
        <v>4.0000000037252903E-2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682199</v>
      </c>
      <c r="D1324" s="1">
        <f>'RAS-funkcijski'!E30</f>
        <v>1052175.04</v>
      </c>
      <c r="E1324" s="1">
        <v>0</v>
      </c>
      <c r="F1324" s="1">
        <v>0</v>
      </c>
      <c r="G1324" s="2">
        <f t="shared" si="24"/>
        <v>72450.276079999996</v>
      </c>
      <c r="H1324" s="2">
        <f t="shared" si="23"/>
        <v>4.0000000037252903E-2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2223812</v>
      </c>
      <c r="D1329" s="1">
        <f>'RAS-funkcijski'!E35</f>
        <v>2323607.6599999997</v>
      </c>
      <c r="E1329" s="1">
        <v>0</v>
      </c>
      <c r="F1329" s="1">
        <v>0</v>
      </c>
      <c r="G1329" s="2">
        <f t="shared" si="24"/>
        <v>213001.84691999998</v>
      </c>
      <c r="H1329" s="2">
        <f t="shared" si="23"/>
        <v>0.34000000031664968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36641</v>
      </c>
      <c r="D1333" s="1">
        <f>'RAS-funkcijski'!E39</f>
        <v>38319</v>
      </c>
      <c r="E1333" s="1">
        <v>0</v>
      </c>
      <c r="F1333" s="1">
        <v>0</v>
      </c>
      <c r="G1333" s="2">
        <f t="shared" si="24"/>
        <v>3964.7650000000003</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36641</v>
      </c>
      <c r="D1334" s="1">
        <f>'RAS-funkcijski'!E40</f>
        <v>38319</v>
      </c>
      <c r="E1334" s="1">
        <v>0</v>
      </c>
      <c r="F1334" s="1">
        <v>0</v>
      </c>
      <c r="G1334" s="2">
        <f t="shared" si="24"/>
        <v>4078.0439999999999</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481858</v>
      </c>
      <c r="D1337" s="1">
        <f>'RAS-funkcijski'!E43</f>
        <v>481527.48</v>
      </c>
      <c r="E1337" s="1">
        <v>0</v>
      </c>
      <c r="F1337" s="1">
        <v>0</v>
      </c>
      <c r="G1337" s="2">
        <f t="shared" si="24"/>
        <v>56351.605439999999</v>
      </c>
      <c r="H1337" s="2">
        <f t="shared" si="23"/>
        <v>0.47999999998137355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118000</v>
      </c>
      <c r="D1341" s="1">
        <f>'RAS-funkcijski'!E47</f>
        <v>148000</v>
      </c>
      <c r="E1341" s="1">
        <v>0</v>
      </c>
      <c r="F1341" s="1">
        <v>0</v>
      </c>
      <c r="G1341" s="2">
        <f t="shared" si="24"/>
        <v>17802</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363858</v>
      </c>
      <c r="D1342" s="1">
        <f>'RAS-funkcijski'!E48</f>
        <v>333527.48</v>
      </c>
      <c r="E1342" s="1">
        <v>0</v>
      </c>
      <c r="F1342" s="1">
        <v>0</v>
      </c>
      <c r="G1342" s="2">
        <f t="shared" si="24"/>
        <v>45360.170239999992</v>
      </c>
      <c r="H1342" s="2">
        <f t="shared" si="27"/>
        <v>0.47999999998137355</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100052</v>
      </c>
      <c r="D1344" s="1">
        <f>'RAS-funkcijski'!E50</f>
        <v>19000</v>
      </c>
      <c r="E1344" s="1">
        <v>0</v>
      </c>
      <c r="F1344" s="1">
        <v>0</v>
      </c>
      <c r="G1344" s="2">
        <f t="shared" si="24"/>
        <v>6350.3919999999998</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100052</v>
      </c>
      <c r="D1347" s="1">
        <f>'RAS-funkcijski'!E53</f>
        <v>19000</v>
      </c>
      <c r="E1347" s="1">
        <v>0</v>
      </c>
      <c r="F1347" s="1">
        <v>0</v>
      </c>
      <c r="G1347" s="2">
        <f t="shared" si="24"/>
        <v>6764.5479999999998</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1463889</v>
      </c>
      <c r="D1348" s="1">
        <f>'RAS-funkcijski'!E54</f>
        <v>1517179.25</v>
      </c>
      <c r="E1348" s="1">
        <v>0</v>
      </c>
      <c r="F1348" s="1">
        <v>0</v>
      </c>
      <c r="G1348" s="2">
        <f t="shared" si="24"/>
        <v>224912.375</v>
      </c>
      <c r="H1348" s="2">
        <f t="shared" si="27"/>
        <v>0.25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1463889</v>
      </c>
      <c r="D1349" s="1">
        <f>'RAS-funkcijski'!E55</f>
        <v>1517179.25</v>
      </c>
      <c r="E1349" s="1">
        <v>0</v>
      </c>
      <c r="F1349" s="1">
        <v>0</v>
      </c>
      <c r="G1349" s="2">
        <f t="shared" si="24"/>
        <v>229410.6225</v>
      </c>
      <c r="H1349" s="2">
        <f t="shared" si="27"/>
        <v>0.25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80896</v>
      </c>
      <c r="D1354" s="1">
        <f>'RAS-funkcijski'!E60</f>
        <v>157948.74</v>
      </c>
      <c r="E1354" s="1">
        <v>0</v>
      </c>
      <c r="F1354" s="1">
        <v>0</v>
      </c>
      <c r="G1354" s="2">
        <f t="shared" si="24"/>
        <v>22220.434879999997</v>
      </c>
      <c r="H1354" s="2">
        <f t="shared" si="27"/>
        <v>0.26000000000931323</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60476</v>
      </c>
      <c r="D1355" s="1">
        <f>'RAS-funkcijski'!E61</f>
        <v>109633.19</v>
      </c>
      <c r="E1355" s="1">
        <v>0</v>
      </c>
      <c r="F1355" s="1">
        <v>0</v>
      </c>
      <c r="G1355" s="2">
        <f t="shared" si="24"/>
        <v>15945.31566</v>
      </c>
      <c r="H1355" s="2">
        <f t="shared" si="27"/>
        <v>0.19000000000232831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60476</v>
      </c>
      <c r="D1358" s="1">
        <f>'RAS-funkcijski'!E64</f>
        <v>109633.19</v>
      </c>
      <c r="E1358" s="1">
        <v>0</v>
      </c>
      <c r="F1358" s="1">
        <v>0</v>
      </c>
      <c r="G1358" s="2">
        <f t="shared" si="24"/>
        <v>16784.542799999999</v>
      </c>
      <c r="H1358" s="2">
        <f t="shared" si="27"/>
        <v>0.19000000000232831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313694</v>
      </c>
      <c r="D1369" s="1">
        <f>'RAS-funkcijski'!E75</f>
        <v>711956.3</v>
      </c>
      <c r="E1369" s="1">
        <v>0</v>
      </c>
      <c r="F1369" s="1">
        <v>0</v>
      </c>
      <c r="G1369" s="2">
        <f t="shared" si="24"/>
        <v>123370.0686</v>
      </c>
      <c r="H1369" s="2">
        <f t="shared" si="27"/>
        <v>0.30000000004656613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72788</v>
      </c>
      <c r="D1370" s="1">
        <f>'RAS-funkcijski'!E76</f>
        <v>210892.5</v>
      </c>
      <c r="E1370" s="1">
        <v>0</v>
      </c>
      <c r="F1370" s="1">
        <v>0</v>
      </c>
      <c r="G1370" s="2">
        <f t="shared" si="24"/>
        <v>35609.255999999994</v>
      </c>
      <c r="H1370" s="2">
        <f t="shared" si="27"/>
        <v>0.5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108750</v>
      </c>
      <c r="D1373" s="1">
        <f>'RAS-funkcijski'!E79</f>
        <v>120000</v>
      </c>
      <c r="E1373" s="1">
        <v>0</v>
      </c>
      <c r="F1373" s="1">
        <v>0</v>
      </c>
      <c r="G1373" s="2">
        <f t="shared" si="24"/>
        <v>26156.25</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132156</v>
      </c>
      <c r="D1375" s="1">
        <f>'RAS-funkcijski'!E81</f>
        <v>381063.8</v>
      </c>
      <c r="E1375" s="1">
        <v>0</v>
      </c>
      <c r="F1375" s="1">
        <v>0</v>
      </c>
      <c r="G1375" s="2">
        <f t="shared" si="24"/>
        <v>68859.837199999994</v>
      </c>
      <c r="H1375" s="2">
        <f t="shared" si="27"/>
        <v>0.20000000001164153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6258787</v>
      </c>
      <c r="D1376" s="1">
        <f>'RAS-funkcijski'!E82</f>
        <v>1110590.9300000002</v>
      </c>
      <c r="E1376" s="1">
        <v>0</v>
      </c>
      <c r="F1376" s="1">
        <v>0</v>
      </c>
      <c r="G1376" s="2">
        <f t="shared" si="24"/>
        <v>661437.57108000002</v>
      </c>
      <c r="H1376" s="2">
        <f t="shared" si="27"/>
        <v>6.9999999832361937E-2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103897</v>
      </c>
      <c r="D1378" s="1">
        <f>'RAS-funkcijski'!E84</f>
        <v>197312.5</v>
      </c>
      <c r="E1378" s="1">
        <v>0</v>
      </c>
      <c r="F1378" s="1">
        <v>0</v>
      </c>
      <c r="G1378" s="2">
        <f t="shared" si="24"/>
        <v>39881.760000000002</v>
      </c>
      <c r="H1378" s="2">
        <f t="shared" si="27"/>
        <v>0.5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218753</v>
      </c>
      <c r="D1380" s="1">
        <f>'RAS-funkcijski'!E86</f>
        <v>344875</v>
      </c>
      <c r="E1380" s="1">
        <v>0</v>
      </c>
      <c r="F1380" s="1">
        <v>0</v>
      </c>
      <c r="G1380" s="2">
        <f t="shared" si="24"/>
        <v>74497.245999999999</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5936137</v>
      </c>
      <c r="D1382" s="1">
        <f>'RAS-funkcijski'!E88</f>
        <v>568403.43000000005</v>
      </c>
      <c r="E1382" s="1">
        <v>0</v>
      </c>
      <c r="F1382" s="1">
        <v>0</v>
      </c>
      <c r="G1382" s="2">
        <f t="shared" si="24"/>
        <v>594127.28424000007</v>
      </c>
      <c r="H1382" s="2">
        <f t="shared" si="27"/>
        <v>0.43000000005122274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380085</v>
      </c>
      <c r="D1401" s="1">
        <f>'RAS-funkcijski'!E107</f>
        <v>489695.88</v>
      </c>
      <c r="E1401" s="1">
        <v>0</v>
      </c>
      <c r="F1401" s="1">
        <v>0</v>
      </c>
      <c r="G1401" s="2">
        <f t="shared" si="24"/>
        <v>140026.10628000001</v>
      </c>
      <c r="H1401" s="2">
        <f t="shared" si="27"/>
        <v>0.11999999999534339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303530</v>
      </c>
      <c r="D1402" s="1">
        <f>'RAS-funkcijski'!E108</f>
        <v>434054.96</v>
      </c>
      <c r="E1402" s="1">
        <v>0</v>
      </c>
      <c r="F1402" s="1">
        <v>0</v>
      </c>
      <c r="G1402" s="2">
        <f t="shared" si="24"/>
        <v>121850.55167999999</v>
      </c>
      <c r="H1402" s="2">
        <f t="shared" si="27"/>
        <v>3.9999999979045242E-2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46555</v>
      </c>
      <c r="D1403" s="1">
        <f>'RAS-funkcijski'!E109</f>
        <v>13587.6</v>
      </c>
      <c r="E1403" s="1">
        <v>0</v>
      </c>
      <c r="F1403" s="1">
        <v>0</v>
      </c>
      <c r="G1403" s="2">
        <f t="shared" si="24"/>
        <v>7741.6710000000003</v>
      </c>
      <c r="H1403" s="2">
        <f t="shared" si="27"/>
        <v>0.3999999999996362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30000</v>
      </c>
      <c r="D1405" s="1">
        <f>'RAS-funkcijski'!E111</f>
        <v>42053.32</v>
      </c>
      <c r="E1405" s="1">
        <v>0</v>
      </c>
      <c r="F1405" s="1">
        <v>0</v>
      </c>
      <c r="G1405" s="2">
        <f t="shared" si="24"/>
        <v>12209.41048</v>
      </c>
      <c r="H1405" s="2">
        <f t="shared" si="27"/>
        <v>0.31999999999970896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713890</v>
      </c>
      <c r="D1408" s="1">
        <f>'RAS-funkcijski'!E114</f>
        <v>940121.1</v>
      </c>
      <c r="E1408" s="1">
        <v>0</v>
      </c>
      <c r="F1408" s="1">
        <v>0</v>
      </c>
      <c r="G1408" s="2">
        <f t="shared" si="24"/>
        <v>285354.54200000002</v>
      </c>
      <c r="H1408" s="2">
        <f t="shared" si="27"/>
        <v>9.9999999976716936E-2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647890</v>
      </c>
      <c r="D1409" s="1">
        <f>'RAS-funkcijski'!E115</f>
        <v>854121.1</v>
      </c>
      <c r="E1409" s="1">
        <v>0</v>
      </c>
      <c r="F1409" s="1">
        <v>0</v>
      </c>
      <c r="G1409" s="2">
        <f t="shared" si="24"/>
        <v>261530.67420000001</v>
      </c>
      <c r="H1409" s="2">
        <f t="shared" si="27"/>
        <v>9.9999999976716936E-2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577776</v>
      </c>
      <c r="D1410" s="1">
        <f>'RAS-funkcijski'!E116</f>
        <v>787694.23</v>
      </c>
      <c r="E1410" s="1">
        <v>0</v>
      </c>
      <c r="F1410" s="1">
        <v>0</v>
      </c>
      <c r="G1410" s="2">
        <f t="shared" si="24"/>
        <v>241154.41952000002</v>
      </c>
      <c r="H1410" s="2">
        <f t="shared" si="27"/>
        <v>0.22999999998137355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70114</v>
      </c>
      <c r="D1411" s="1">
        <f>'RAS-funkcijski'!E117</f>
        <v>66426.87</v>
      </c>
      <c r="E1411" s="1">
        <v>0</v>
      </c>
      <c r="F1411" s="1">
        <v>0</v>
      </c>
      <c r="G1411" s="2">
        <f t="shared" si="24"/>
        <v>22935.354619999998</v>
      </c>
      <c r="H1411" s="2">
        <f t="shared" si="27"/>
        <v>0.13000000000465661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66000</v>
      </c>
      <c r="D1419" s="1">
        <f>'RAS-funkcijski'!E125</f>
        <v>86000</v>
      </c>
      <c r="E1419" s="1">
        <v>0</v>
      </c>
      <c r="F1419" s="1">
        <v>0</v>
      </c>
      <c r="G1419" s="2">
        <f t="shared" si="24"/>
        <v>28798</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718685</v>
      </c>
      <c r="D1423" s="1">
        <f>'RAS-funkcijski'!E129</f>
        <v>135299.29999999999</v>
      </c>
      <c r="E1423" s="1">
        <v>0</v>
      </c>
      <c r="F1423" s="1">
        <v>0</v>
      </c>
      <c r="G1423" s="2">
        <f t="shared" si="24"/>
        <v>123660.45</v>
      </c>
      <c r="H1423" s="2">
        <f t="shared" si="27"/>
        <v>0.29999999998835847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41000</v>
      </c>
      <c r="D1429" s="1">
        <f>'RAS-funkcijski'!E135</f>
        <v>35500</v>
      </c>
      <c r="E1429" s="1">
        <v>0</v>
      </c>
      <c r="F1429" s="1">
        <v>0</v>
      </c>
      <c r="G1429" s="2">
        <f t="shared" si="24"/>
        <v>14672</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24220</v>
      </c>
      <c r="D1431" s="1">
        <f>'RAS-funkcijski'!E137</f>
        <v>12600</v>
      </c>
      <c r="E1431" s="1">
        <v>0</v>
      </c>
      <c r="F1431" s="1">
        <v>0</v>
      </c>
      <c r="G1431" s="2">
        <f t="shared" si="24"/>
        <v>6572.8600000000006</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653465</v>
      </c>
      <c r="D1434" s="1">
        <f>'RAS-funkcijski'!E140</f>
        <v>87199.3</v>
      </c>
      <c r="E1434" s="1">
        <v>0</v>
      </c>
      <c r="F1434" s="1">
        <v>0</v>
      </c>
      <c r="G1434" s="2">
        <f t="shared" si="24"/>
        <v>112589.44960000001</v>
      </c>
      <c r="H1434" s="2">
        <f t="shared" si="27"/>
        <v>0.30000000000291038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13323014</v>
      </c>
      <c r="D1435" s="13">
        <f>'RAS-funkcijski'!E141</f>
        <v>8646070.2500000019</v>
      </c>
      <c r="E1435" s="13">
        <v>0</v>
      </c>
      <c r="F1435" s="13">
        <v>0</v>
      </c>
      <c r="G1435" s="14">
        <f t="shared" si="24"/>
        <v>4194276.1665000007</v>
      </c>
      <c r="H1435" s="14">
        <f t="shared" si="27"/>
        <v>0.25000000186264515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4816674.63</v>
      </c>
      <c r="D1480" s="6"/>
      <c r="E1480" s="6">
        <v>0</v>
      </c>
      <c r="F1480" s="6">
        <v>0</v>
      </c>
      <c r="G1480" s="7">
        <f t="shared" ref="G1480:G1580" si="34">B1480/1000*C1480</f>
        <v>4816.6746300000004</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7517952.8399999999</v>
      </c>
      <c r="D1481" s="1">
        <v>0</v>
      </c>
      <c r="E1481" s="1">
        <v>0</v>
      </c>
      <c r="F1481" s="1">
        <v>0</v>
      </c>
      <c r="G1481" s="2">
        <f t="shared" si="34"/>
        <v>15035.90568</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4578794.47</v>
      </c>
      <c r="D1483" s="1">
        <v>0</v>
      </c>
      <c r="E1483" s="1">
        <v>0</v>
      </c>
      <c r="F1483" s="1">
        <v>0</v>
      </c>
      <c r="G1483" s="2">
        <f t="shared" si="34"/>
        <v>18315.177879999999</v>
      </c>
      <c r="H1483" s="2">
        <f t="shared" si="35"/>
        <v>0.46999999973922968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770679.48</v>
      </c>
      <c r="D1484" s="1">
        <v>0</v>
      </c>
      <c r="E1484" s="1">
        <v>0</v>
      </c>
      <c r="F1484" s="1">
        <v>0</v>
      </c>
      <c r="G1484" s="2">
        <f t="shared" si="34"/>
        <v>3853.3973999999998</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2438555.4700000002</v>
      </c>
      <c r="D1485" s="1">
        <v>0</v>
      </c>
      <c r="E1485" s="1">
        <v>0</v>
      </c>
      <c r="F1485" s="1">
        <v>0</v>
      </c>
      <c r="G1485" s="2">
        <f t="shared" si="34"/>
        <v>14631.332820000001</v>
      </c>
      <c r="H1485" s="2">
        <f t="shared" si="35"/>
        <v>0.47000000020489097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83107.75</v>
      </c>
      <c r="D1486" s="1">
        <v>0</v>
      </c>
      <c r="E1486" s="1">
        <v>0</v>
      </c>
      <c r="F1486" s="1">
        <v>0</v>
      </c>
      <c r="G1486" s="2">
        <f t="shared" si="34"/>
        <v>581.75424999999996</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819</v>
      </c>
      <c r="D1488" s="1">
        <v>0</v>
      </c>
      <c r="E1488" s="1">
        <v>0</v>
      </c>
      <c r="F1488" s="1">
        <v>0</v>
      </c>
      <c r="G1488" s="2">
        <f>B1488/1000*C1488</f>
        <v>7.3709999999999996</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232465.82</v>
      </c>
      <c r="D1489" s="1">
        <v>0</v>
      </c>
      <c r="E1489" s="1">
        <v>0</v>
      </c>
      <c r="F1489" s="1">
        <v>0</v>
      </c>
      <c r="G1489" s="2">
        <f t="shared" si="34"/>
        <v>2324.6582000000003</v>
      </c>
      <c r="H1489" s="2">
        <f t="shared" si="35"/>
        <v>0.17999999999301508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18250</v>
      </c>
      <c r="D1490" s="1">
        <v>0</v>
      </c>
      <c r="E1490" s="1">
        <v>0</v>
      </c>
      <c r="F1490" s="1">
        <v>0</v>
      </c>
      <c r="G1490" s="2">
        <f t="shared" si="34"/>
        <v>200.75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1034916.95</v>
      </c>
      <c r="D1491" s="1">
        <v>0</v>
      </c>
      <c r="E1491" s="1">
        <v>0</v>
      </c>
      <c r="F1491" s="1">
        <v>0</v>
      </c>
      <c r="G1491" s="2">
        <f t="shared" si="34"/>
        <v>12419.0034</v>
      </c>
      <c r="H1491" s="2">
        <f t="shared" si="35"/>
        <v>5.0000000046566129E-2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2939158.37</v>
      </c>
      <c r="D1492" s="1">
        <v>0</v>
      </c>
      <c r="E1492" s="1">
        <v>0</v>
      </c>
      <c r="F1492" s="1">
        <v>0</v>
      </c>
      <c r="G1492" s="2">
        <f t="shared" si="34"/>
        <v>38209.058810000002</v>
      </c>
      <c r="H1492" s="2">
        <f t="shared" si="35"/>
        <v>0.37000000011175871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7883761.6299999999</v>
      </c>
      <c r="D1499" s="1">
        <v>0</v>
      </c>
      <c r="E1499" s="1">
        <v>0</v>
      </c>
      <c r="F1499" s="1">
        <v>0</v>
      </c>
      <c r="G1499" s="2">
        <f t="shared" si="34"/>
        <v>157675.23259999999</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4262992.8499999996</v>
      </c>
      <c r="D1501" s="1">
        <v>0</v>
      </c>
      <c r="E1501" s="1">
        <v>0</v>
      </c>
      <c r="F1501" s="1">
        <v>0</v>
      </c>
      <c r="G1501" s="2">
        <f t="shared" si="34"/>
        <v>93785.842699999979</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757275.07</v>
      </c>
      <c r="D1502" s="1">
        <v>0</v>
      </c>
      <c r="E1502" s="1">
        <v>0</v>
      </c>
      <c r="F1502" s="1">
        <v>0</v>
      </c>
      <c r="G1502" s="2">
        <f t="shared" si="34"/>
        <v>17417.32661</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2371641.85</v>
      </c>
      <c r="D1503" s="1">
        <v>0</v>
      </c>
      <c r="E1503" s="1">
        <v>0</v>
      </c>
      <c r="F1503" s="1">
        <v>0</v>
      </c>
      <c r="G1503" s="2">
        <f t="shared" si="34"/>
        <v>56919.404400000007</v>
      </c>
      <c r="H1503" s="2">
        <f t="shared" si="35"/>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84153.73</v>
      </c>
      <c r="D1504" s="1">
        <v>0</v>
      </c>
      <c r="E1504" s="1">
        <v>0</v>
      </c>
      <c r="F1504" s="1">
        <v>0</v>
      </c>
      <c r="G1504" s="2">
        <f t="shared" si="34"/>
        <v>2103.8432499999999</v>
      </c>
      <c r="H1504" s="2">
        <f t="shared" si="35"/>
        <v>0.27000000000407454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232465.82</v>
      </c>
      <c r="D1507" s="1">
        <v>0</v>
      </c>
      <c r="E1507" s="1">
        <v>0</v>
      </c>
      <c r="F1507" s="1">
        <v>0</v>
      </c>
      <c r="G1507" s="2">
        <f t="shared" si="34"/>
        <v>6509.0429600000007</v>
      </c>
      <c r="H1507" s="2">
        <f t="shared" si="35"/>
        <v>0.17999999999301508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18250</v>
      </c>
      <c r="D1508" s="1">
        <v>0</v>
      </c>
      <c r="E1508" s="1">
        <v>0</v>
      </c>
      <c r="F1508" s="1">
        <v>0</v>
      </c>
      <c r="G1508" s="2">
        <f t="shared" si="34"/>
        <v>529.25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799206.38</v>
      </c>
      <c r="D1509" s="1">
        <v>0</v>
      </c>
      <c r="E1509" s="1">
        <v>0</v>
      </c>
      <c r="F1509" s="1">
        <v>0</v>
      </c>
      <c r="G1509" s="2">
        <f t="shared" si="34"/>
        <v>23976.1914</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2921033.38</v>
      </c>
      <c r="D1510" s="1">
        <v>0</v>
      </c>
      <c r="E1510" s="1">
        <v>0</v>
      </c>
      <c r="F1510" s="1">
        <v>0</v>
      </c>
      <c r="G1510" s="2">
        <f t="shared" si="34"/>
        <v>90552.034780000002</v>
      </c>
      <c r="H1510" s="2">
        <f t="shared" si="35"/>
        <v>0.37999999988824129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699735.4</v>
      </c>
      <c r="D1511" s="1">
        <v>0</v>
      </c>
      <c r="E1511" s="1">
        <v>0</v>
      </c>
      <c r="F1511" s="1">
        <v>0</v>
      </c>
      <c r="G1511" s="2">
        <f t="shared" si="34"/>
        <v>22391.532800000001</v>
      </c>
      <c r="H1511" s="2">
        <f t="shared" si="35"/>
        <v>0.40000000002328306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699735.4</v>
      </c>
      <c r="D1515" s="1">
        <v>0</v>
      </c>
      <c r="E1515" s="1">
        <v>0</v>
      </c>
      <c r="F1515" s="1">
        <v>0</v>
      </c>
      <c r="G1515" s="2">
        <f t="shared" si="34"/>
        <v>25190.474399999999</v>
      </c>
      <c r="H1515" s="2">
        <f t="shared" si="35"/>
        <v>0.40000000002328306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4450865.8399999989</v>
      </c>
      <c r="D1517" s="1">
        <v>0</v>
      </c>
      <c r="E1517" s="1">
        <v>0</v>
      </c>
      <c r="F1517" s="1">
        <v>0</v>
      </c>
      <c r="G1517" s="2">
        <f t="shared" si="34"/>
        <v>169132.90191999995</v>
      </c>
      <c r="H1517" s="2">
        <f t="shared" si="35"/>
        <v>0.16000000108033419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662347.24000000011</v>
      </c>
      <c r="D1518" s="1">
        <v>0</v>
      </c>
      <c r="E1518" s="1">
        <v>0</v>
      </c>
      <c r="F1518" s="1">
        <v>0</v>
      </c>
      <c r="G1518" s="2">
        <f t="shared" si="34"/>
        <v>25831.542360000003</v>
      </c>
      <c r="H1518" s="2">
        <f t="shared" si="35"/>
        <v>0.2400000001071021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420649.24000000005</v>
      </c>
      <c r="D1524" s="1">
        <v>0</v>
      </c>
      <c r="E1524" s="1">
        <v>0</v>
      </c>
      <c r="F1524" s="1">
        <v>0</v>
      </c>
      <c r="G1524" s="2">
        <f t="shared" si="34"/>
        <v>18929.215800000002</v>
      </c>
      <c r="H1524" s="2">
        <f t="shared" si="35"/>
        <v>0.24000000004889444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62484.28</v>
      </c>
      <c r="D1525" s="1">
        <v>0</v>
      </c>
      <c r="E1525" s="1">
        <v>0</v>
      </c>
      <c r="F1525" s="1">
        <v>0</v>
      </c>
      <c r="G1525" s="2">
        <f t="shared" si="34"/>
        <v>2874.2768799999999</v>
      </c>
      <c r="H1525" s="2">
        <f t="shared" si="35"/>
        <v>0.27999999999883585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753.9</v>
      </c>
      <c r="D1527" s="1">
        <v>0</v>
      </c>
      <c r="E1527" s="1">
        <v>0</v>
      </c>
      <c r="F1527" s="1">
        <v>0</v>
      </c>
      <c r="G1527" s="2">
        <f t="shared" si="34"/>
        <v>36.187199999999997</v>
      </c>
      <c r="H1527" s="2">
        <f t="shared" si="35"/>
        <v>0.10000000000002274</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61730.38</v>
      </c>
      <c r="D1528" s="1">
        <v>0</v>
      </c>
      <c r="E1528" s="1">
        <v>0</v>
      </c>
      <c r="F1528" s="1">
        <v>0</v>
      </c>
      <c r="G1528" s="2">
        <f t="shared" si="34"/>
        <v>3024.7886199999998</v>
      </c>
      <c r="H1528" s="2">
        <f t="shared" si="35"/>
        <v>0.37999999999738066</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63686.280000000006</v>
      </c>
      <c r="D1530" s="1">
        <v>0</v>
      </c>
      <c r="E1530" s="1">
        <v>0</v>
      </c>
      <c r="F1530" s="1">
        <v>0</v>
      </c>
      <c r="G1530" s="2">
        <f t="shared" si="34"/>
        <v>3248.0002800000002</v>
      </c>
      <c r="H1530" s="2">
        <f t="shared" si="35"/>
        <v>0.2800000000061118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3979.69</v>
      </c>
      <c r="D1531" s="1">
        <v>0</v>
      </c>
      <c r="E1531" s="1">
        <v>0</v>
      </c>
      <c r="F1531" s="1">
        <v>0</v>
      </c>
      <c r="G1531" s="2">
        <f t="shared" si="34"/>
        <v>206.94388000000001</v>
      </c>
      <c r="H1531" s="2">
        <f t="shared" si="35"/>
        <v>0.30999999999994543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35556.97</v>
      </c>
      <c r="D1532" s="1">
        <v>0</v>
      </c>
      <c r="E1532" s="1">
        <v>0</v>
      </c>
      <c r="F1532" s="1">
        <v>0</v>
      </c>
      <c r="G1532" s="2">
        <f t="shared" si="34"/>
        <v>1884.5194100000001</v>
      </c>
      <c r="H1532" s="2">
        <f t="shared" si="35"/>
        <v>2.9999999998835847E-2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15286.77</v>
      </c>
      <c r="D1533" s="1">
        <v>0</v>
      </c>
      <c r="E1533" s="1">
        <v>0</v>
      </c>
      <c r="F1533" s="1">
        <v>0</v>
      </c>
      <c r="G1533" s="2">
        <f t="shared" si="34"/>
        <v>825.48558000000003</v>
      </c>
      <c r="H1533" s="2">
        <f t="shared" si="35"/>
        <v>0.22999999999956344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8862.85</v>
      </c>
      <c r="D1534" s="1">
        <v>0</v>
      </c>
      <c r="E1534" s="1">
        <v>0</v>
      </c>
      <c r="F1534" s="1">
        <v>0</v>
      </c>
      <c r="G1534" s="2">
        <f t="shared" si="34"/>
        <v>487.45675</v>
      </c>
      <c r="H1534" s="2">
        <f t="shared" si="35"/>
        <v>0.1499999999996362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789</v>
      </c>
      <c r="D1535" s="1">
        <v>0</v>
      </c>
      <c r="E1535" s="1">
        <v>0</v>
      </c>
      <c r="F1535" s="1">
        <v>0</v>
      </c>
      <c r="G1535" s="2">
        <f t="shared" si="34"/>
        <v>44.183999999999997</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0.2</v>
      </c>
      <c r="D1536" s="1">
        <v>0</v>
      </c>
      <c r="E1536" s="1">
        <v>0</v>
      </c>
      <c r="F1536" s="1">
        <v>0</v>
      </c>
      <c r="G1536" s="2">
        <f t="shared" si="34"/>
        <v>1.14E-2</v>
      </c>
      <c r="H1536" s="2">
        <f t="shared" si="35"/>
        <v>0.2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788.8</v>
      </c>
      <c r="D1539" s="1">
        <v>0</v>
      </c>
      <c r="E1539" s="1">
        <v>0</v>
      </c>
      <c r="F1539" s="1">
        <v>0</v>
      </c>
      <c r="G1539" s="2">
        <f t="shared" si="34"/>
        <v>47.327999999999996</v>
      </c>
      <c r="H1539" s="2">
        <f t="shared" si="35"/>
        <v>0.20000000000004547</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293689.68000000005</v>
      </c>
      <c r="D1560" s="1">
        <v>0</v>
      </c>
      <c r="E1560" s="1">
        <v>0</v>
      </c>
      <c r="F1560" s="1">
        <v>0</v>
      </c>
      <c r="G1560" s="2">
        <f t="shared" si="34"/>
        <v>23788.864080000007</v>
      </c>
      <c r="H1560" s="2">
        <f t="shared" si="35"/>
        <v>0.31999999994877726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12101.04</v>
      </c>
      <c r="D1561" s="1">
        <v>0</v>
      </c>
      <c r="E1561" s="1">
        <v>0</v>
      </c>
      <c r="F1561" s="1">
        <v>0</v>
      </c>
      <c r="G1561" s="2">
        <f t="shared" si="34"/>
        <v>992.28528000000006</v>
      </c>
      <c r="H1561" s="2">
        <f t="shared" si="35"/>
        <v>4.0000000000873115E-2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154525.70000000001</v>
      </c>
      <c r="D1562" s="1">
        <v>0</v>
      </c>
      <c r="E1562" s="1">
        <v>0</v>
      </c>
      <c r="F1562" s="1">
        <v>0</v>
      </c>
      <c r="G1562" s="2">
        <f t="shared" si="34"/>
        <v>12825.633100000001</v>
      </c>
      <c r="H1562" s="2">
        <f t="shared" si="35"/>
        <v>0.29999999998835847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74424.69</v>
      </c>
      <c r="D1563" s="1">
        <v>0</v>
      </c>
      <c r="E1563" s="1">
        <v>0</v>
      </c>
      <c r="F1563" s="1">
        <v>0</v>
      </c>
      <c r="G1563" s="2">
        <f t="shared" si="34"/>
        <v>6251.673960000001</v>
      </c>
      <c r="H1563" s="2">
        <f t="shared" si="35"/>
        <v>0.30999999999767169</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52638.25</v>
      </c>
      <c r="D1564" s="1">
        <v>0</v>
      </c>
      <c r="E1564" s="1">
        <v>0</v>
      </c>
      <c r="F1564" s="1">
        <v>0</v>
      </c>
      <c r="G1564" s="2">
        <f t="shared" si="34"/>
        <v>4474.2512500000003</v>
      </c>
      <c r="H1564" s="2">
        <f t="shared" si="35"/>
        <v>0.25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2114.65</v>
      </c>
      <c r="D1565" s="1">
        <v>0</v>
      </c>
      <c r="E1565" s="1">
        <v>0</v>
      </c>
      <c r="F1565" s="1">
        <v>0</v>
      </c>
      <c r="G1565" s="2">
        <f t="shared" si="34"/>
        <v>181.85989999999998</v>
      </c>
      <c r="H1565" s="2">
        <f t="shared" si="35"/>
        <v>0.34999999999990905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2114.65</v>
      </c>
      <c r="D1569" s="1">
        <v>0</v>
      </c>
      <c r="E1569" s="1">
        <v>0</v>
      </c>
      <c r="F1569" s="1">
        <v>0</v>
      </c>
      <c r="G1569" s="2">
        <f t="shared" si="34"/>
        <v>190.3185</v>
      </c>
      <c r="H1569" s="2">
        <f t="shared" si="35"/>
        <v>0.34999999999990905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239583.35</v>
      </c>
      <c r="D1570" s="1">
        <v>0</v>
      </c>
      <c r="E1570" s="1">
        <v>0</v>
      </c>
      <c r="F1570" s="1">
        <v>0</v>
      </c>
      <c r="G1570" s="2">
        <f t="shared" si="34"/>
        <v>21802.084849999999</v>
      </c>
      <c r="H1570" s="2">
        <f t="shared" si="35"/>
        <v>0.35000000000582077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239583.35</v>
      </c>
      <c r="D1574" s="1">
        <v>0</v>
      </c>
      <c r="E1574" s="1">
        <v>0</v>
      </c>
      <c r="F1574" s="1">
        <v>0</v>
      </c>
      <c r="G1574" s="2">
        <f t="shared" si="34"/>
        <v>22760.418250000002</v>
      </c>
      <c r="H1574" s="2">
        <f t="shared" si="35"/>
        <v>0.35000000000582077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3788518.5999999996</v>
      </c>
      <c r="D1576" s="1">
        <v>0</v>
      </c>
      <c r="E1576" s="1">
        <v>0</v>
      </c>
      <c r="F1576" s="1">
        <v>0</v>
      </c>
      <c r="G1576" s="2">
        <f t="shared" si="34"/>
        <v>367486.30419999996</v>
      </c>
      <c r="H1576" s="2">
        <f t="shared" si="35"/>
        <v>0.40000000037252903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80810.02</v>
      </c>
      <c r="D1578" s="1">
        <v>0</v>
      </c>
      <c r="E1578" s="1">
        <v>0</v>
      </c>
      <c r="F1578" s="1">
        <v>0</v>
      </c>
      <c r="G1578" s="2">
        <f t="shared" si="34"/>
        <v>8000.1919800000005</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18124.990000000002</v>
      </c>
      <c r="D1579" s="1">
        <v>0</v>
      </c>
      <c r="E1579" s="1">
        <v>0</v>
      </c>
      <c r="F1579" s="1">
        <v>0</v>
      </c>
      <c r="G1579" s="2">
        <f t="shared" si="34"/>
        <v>1812.4990000000003</v>
      </c>
      <c r="H1579" s="2">
        <f t="shared" si="35"/>
        <v>9.9999999983992893E-3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3689583.59</v>
      </c>
      <c r="D1580" s="13">
        <v>0</v>
      </c>
      <c r="E1580" s="13">
        <v>0</v>
      </c>
      <c r="F1580" s="13">
        <v>0</v>
      </c>
      <c r="G1580" s="14">
        <f t="shared" si="34"/>
        <v>372647.94258999999</v>
      </c>
      <c r="H1580" s="14">
        <f t="shared" si="35"/>
        <v>0.41000000014901161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37164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11145067</v>
      </c>
      <c r="I16" s="172">
        <f>'PR-RAS'!E6</f>
        <v>8294489.5599999996</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6089859</v>
      </c>
      <c r="I17" s="172">
        <f>'PR-RAS'!E151</f>
        <v>5873717.9299999997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922808</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173776.68000000063</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24229909</v>
      </c>
      <c r="I20" s="175">
        <f>BILANCA!E7</f>
        <v>26372435.68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5026978</v>
      </c>
      <c r="I21" s="177">
        <f>BILANCA!E68</f>
        <v>3126238.53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4854690</v>
      </c>
      <c r="I22" s="177">
        <f>BILANCA!E176</f>
        <v>4488881.1099999994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24402197</v>
      </c>
      <c r="I23" s="179">
        <f>BILANCA!E237</f>
        <v>25009793.099999998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2031862</v>
      </c>
      <c r="I24" s="175">
        <f>'RAS-funkcijski'!E5</f>
        <v>1882624.04</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2223812</v>
      </c>
      <c r="I25" s="177">
        <f>'RAS-funkcijski'!E35</f>
        <v>2323607.6599999997</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5936137</v>
      </c>
      <c r="I26" s="177">
        <f>'RAS-funkcijski'!E88</f>
        <v>568403.43000000005</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713890</v>
      </c>
      <c r="I27" s="177">
        <f>'RAS-funkcijski'!E114</f>
        <v>940121.1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13323014</v>
      </c>
      <c r="I28" s="181">
        <f>'RAS-funkcijski'!E141</f>
        <v>8646070.2500000019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4816674.63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4450865.8399999989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662347.24000000011</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3788518.5999999996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12" zoomScaleNormal="100" workbookViewId="0">
      <selection activeCell="E240" sqref="E2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11145067</v>
      </c>
      <c r="E6" s="53">
        <f>E7+E44+E50+E82+E106+E124+E133+E139</f>
        <v>8294489.5599999996</v>
      </c>
      <c r="F6" s="54">
        <f t="shared" ref="F6:F131" si="0">IF(D6&lt;&gt;0,IF(E6/D6&gt;=100,"&gt;&gt;100",E6/D6*100),"-")</f>
        <v>74.422967219488228</v>
      </c>
    </row>
    <row r="7" spans="1:25" ht="12.75" customHeight="1" x14ac:dyDescent="0.2">
      <c r="A7" s="55">
        <v>61</v>
      </c>
      <c r="B7" s="307" t="s">
        <v>57</v>
      </c>
      <c r="C7" s="52" t="s">
        <v>58</v>
      </c>
      <c r="D7" s="53">
        <f t="shared" ref="D7:E7" si="1">D8+D17+D23+D29+D37+D40</f>
        <v>1568032</v>
      </c>
      <c r="E7" s="53">
        <f t="shared" si="1"/>
        <v>2295391.3000000003</v>
      </c>
      <c r="F7" s="54">
        <f t="shared" si="0"/>
        <v>146.3867637905349</v>
      </c>
    </row>
    <row r="8" spans="1:25" ht="12.75" customHeight="1" x14ac:dyDescent="0.2">
      <c r="A8" s="55">
        <v>611</v>
      </c>
      <c r="B8" s="87" t="s">
        <v>59</v>
      </c>
      <c r="C8" s="52" t="s">
        <v>60</v>
      </c>
      <c r="D8" s="53">
        <f t="shared" ref="D8:E8" si="2">SUM(D9:D14)-D15-D16</f>
        <v>1463543</v>
      </c>
      <c r="E8" s="53">
        <f t="shared" si="2"/>
        <v>2089251.11</v>
      </c>
      <c r="F8" s="54">
        <f t="shared" si="0"/>
        <v>142.75297070191993</v>
      </c>
    </row>
    <row r="9" spans="1:25" ht="12.75" customHeight="1" x14ac:dyDescent="0.2">
      <c r="A9" s="55">
        <v>6111</v>
      </c>
      <c r="B9" s="87" t="s">
        <v>61</v>
      </c>
      <c r="C9" s="52" t="s">
        <v>62</v>
      </c>
      <c r="D9" s="244">
        <v>1518960</v>
      </c>
      <c r="E9" s="244">
        <v>2019199.99</v>
      </c>
      <c r="F9" s="54">
        <f t="shared" si="0"/>
        <v>132.93305880339179</v>
      </c>
    </row>
    <row r="10" spans="1:25" ht="12.75" customHeight="1" x14ac:dyDescent="0.2">
      <c r="A10" s="55">
        <v>6112</v>
      </c>
      <c r="B10" s="87" t="s">
        <v>63</v>
      </c>
      <c r="C10" s="52" t="s">
        <v>64</v>
      </c>
      <c r="D10" s="244">
        <v>156780</v>
      </c>
      <c r="E10" s="244">
        <v>20969.830000000002</v>
      </c>
      <c r="F10" s="54">
        <f t="shared" si="0"/>
        <v>13.375322107411661</v>
      </c>
    </row>
    <row r="11" spans="1:25" ht="12.75" customHeight="1" x14ac:dyDescent="0.2">
      <c r="A11" s="55">
        <v>6113</v>
      </c>
      <c r="B11" s="87" t="s">
        <v>65</v>
      </c>
      <c r="C11" s="52" t="s">
        <v>66</v>
      </c>
      <c r="D11" s="244">
        <v>67647</v>
      </c>
      <c r="E11" s="244">
        <v>9557.19</v>
      </c>
      <c r="F11" s="54">
        <f t="shared" si="0"/>
        <v>14.128032285245466</v>
      </c>
    </row>
    <row r="12" spans="1:25" ht="12.75" customHeight="1" x14ac:dyDescent="0.2">
      <c r="A12" s="55">
        <v>6114</v>
      </c>
      <c r="B12" s="87" t="s">
        <v>67</v>
      </c>
      <c r="C12" s="52" t="s">
        <v>68</v>
      </c>
      <c r="D12" s="244">
        <v>57799</v>
      </c>
      <c r="E12" s="244">
        <v>2584.29</v>
      </c>
      <c r="F12" s="54">
        <f t="shared" si="0"/>
        <v>4.4711673212339313</v>
      </c>
    </row>
    <row r="13" spans="1:25" ht="12.75" customHeight="1" x14ac:dyDescent="0.2">
      <c r="A13" s="55">
        <v>6115</v>
      </c>
      <c r="B13" s="87" t="s">
        <v>69</v>
      </c>
      <c r="C13" s="52" t="s">
        <v>70</v>
      </c>
      <c r="D13" s="244">
        <v>77882</v>
      </c>
      <c r="E13" s="244">
        <v>36939.81</v>
      </c>
      <c r="F13" s="54">
        <f t="shared" si="0"/>
        <v>47.430484579235248</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415525</v>
      </c>
      <c r="E15" s="244"/>
      <c r="F15" s="54">
        <f t="shared" si="0"/>
        <v>0</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103452</v>
      </c>
      <c r="E23" s="53">
        <f t="shared" si="4"/>
        <v>205251.46</v>
      </c>
      <c r="F23" s="54">
        <f t="shared" si="0"/>
        <v>198.40260217298845</v>
      </c>
    </row>
    <row r="24" spans="1:6" ht="12.75" customHeight="1" x14ac:dyDescent="0.2">
      <c r="A24" s="55">
        <v>6131</v>
      </c>
      <c r="B24" s="87" t="s">
        <v>91</v>
      </c>
      <c r="C24" s="52" t="s">
        <v>92</v>
      </c>
      <c r="D24" s="244">
        <v>9497</v>
      </c>
      <c r="E24" s="244">
        <v>21628.05</v>
      </c>
      <c r="F24" s="54">
        <f t="shared" si="0"/>
        <v>227.73560071601557</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93955</v>
      </c>
      <c r="E27" s="244">
        <v>183623.41</v>
      </c>
      <c r="F27" s="54">
        <f t="shared" si="0"/>
        <v>195.43761375126391</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1037</v>
      </c>
      <c r="E29" s="53">
        <f t="shared" si="5"/>
        <v>888.73</v>
      </c>
      <c r="F29" s="54">
        <f t="shared" si="0"/>
        <v>85.70202507232402</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0</v>
      </c>
      <c r="E31" s="244">
        <v>67.650000000000006</v>
      </c>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1037</v>
      </c>
      <c r="E33" s="244">
        <v>821.08</v>
      </c>
      <c r="F33" s="54">
        <f t="shared" si="0"/>
        <v>79.178399228543881</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7580216</v>
      </c>
      <c r="E50" s="53">
        <f>E51+E54+E59+E62+E65+E68+E71+E74+E77</f>
        <v>4465280.68</v>
      </c>
      <c r="F50" s="54">
        <f t="shared" si="0"/>
        <v>58.907037477559996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6355333</v>
      </c>
      <c r="E59" s="53">
        <f t="shared" si="12"/>
        <v>4045419.06</v>
      </c>
      <c r="F59" s="54">
        <f t="shared" si="0"/>
        <v>63.653927496796783</v>
      </c>
    </row>
    <row r="60" spans="1:6" ht="24" x14ac:dyDescent="0.2">
      <c r="A60" s="55">
        <v>6331</v>
      </c>
      <c r="B60" s="88" t="s">
        <v>163</v>
      </c>
      <c r="C60" s="52" t="s">
        <v>164</v>
      </c>
      <c r="D60" s="244">
        <v>3481536</v>
      </c>
      <c r="E60" s="244">
        <v>3670935.06</v>
      </c>
      <c r="F60" s="54">
        <f t="shared" si="0"/>
        <v>105.44010057629735</v>
      </c>
    </row>
    <row r="61" spans="1:6" ht="24" x14ac:dyDescent="0.2">
      <c r="A61" s="55">
        <v>6332</v>
      </c>
      <c r="B61" s="88" t="s">
        <v>165</v>
      </c>
      <c r="C61" s="52" t="s">
        <v>166</v>
      </c>
      <c r="D61" s="244">
        <v>2873797</v>
      </c>
      <c r="E61" s="244">
        <v>374484</v>
      </c>
      <c r="F61" s="54">
        <f t="shared" si="0"/>
        <v>13.030983051342876</v>
      </c>
    </row>
    <row r="62" spans="1:6" ht="12.75" customHeight="1" x14ac:dyDescent="0.2">
      <c r="A62" s="55">
        <v>634</v>
      </c>
      <c r="B62" s="87" t="s">
        <v>167</v>
      </c>
      <c r="C62" s="52" t="s">
        <v>168</v>
      </c>
      <c r="D62" s="53">
        <f t="shared" ref="D62:E62" si="13">SUM(D63:D64)</f>
        <v>120416</v>
      </c>
      <c r="E62" s="53">
        <f t="shared" si="13"/>
        <v>69861.62</v>
      </c>
      <c r="F62" s="54">
        <f t="shared" si="0"/>
        <v>58.016891442997611</v>
      </c>
    </row>
    <row r="63" spans="1:6" ht="12.75" customHeight="1" x14ac:dyDescent="0.2">
      <c r="A63" s="55">
        <v>6341</v>
      </c>
      <c r="B63" s="87" t="s">
        <v>169</v>
      </c>
      <c r="C63" s="52" t="s">
        <v>170</v>
      </c>
      <c r="D63" s="244">
        <v>120416</v>
      </c>
      <c r="E63" s="244">
        <v>69861.62</v>
      </c>
      <c r="F63" s="54">
        <f t="shared" si="0"/>
        <v>58.016891442997611</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1104467</v>
      </c>
      <c r="E74" s="53">
        <f t="shared" si="17"/>
        <v>350000</v>
      </c>
      <c r="F74" s="54">
        <f t="shared" si="0"/>
        <v>31.68949366527022</v>
      </c>
    </row>
    <row r="75" spans="1:6" ht="12.75" customHeight="1" x14ac:dyDescent="0.2">
      <c r="A75" s="55" t="s">
        <v>193</v>
      </c>
      <c r="B75" s="87" t="s">
        <v>194</v>
      </c>
      <c r="C75" s="52" t="s">
        <v>193</v>
      </c>
      <c r="D75" s="244">
        <v>910965</v>
      </c>
      <c r="E75" s="244"/>
      <c r="F75" s="54">
        <f t="shared" si="0"/>
        <v>0</v>
      </c>
    </row>
    <row r="76" spans="1:6" ht="12.75" customHeight="1" x14ac:dyDescent="0.2">
      <c r="A76" s="55" t="s">
        <v>195</v>
      </c>
      <c r="B76" s="87" t="s">
        <v>196</v>
      </c>
      <c r="C76" s="52" t="s">
        <v>195</v>
      </c>
      <c r="D76" s="244">
        <v>193502</v>
      </c>
      <c r="E76" s="244">
        <v>350000</v>
      </c>
      <c r="F76" s="54">
        <f t="shared" si="0"/>
        <v>180.87668344513236</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68721</v>
      </c>
      <c r="E82" s="53">
        <f t="shared" si="19"/>
        <v>114669.52</v>
      </c>
      <c r="F82" s="54">
        <f t="shared" si="0"/>
        <v>166.86241469128797</v>
      </c>
    </row>
    <row r="83" spans="1:6" ht="12.75" customHeight="1" x14ac:dyDescent="0.2">
      <c r="A83" s="55">
        <v>641</v>
      </c>
      <c r="B83" s="87" t="s">
        <v>209</v>
      </c>
      <c r="C83" s="52" t="s">
        <v>210</v>
      </c>
      <c r="D83" s="53">
        <f t="shared" ref="D83:E83" si="20">SUM(D84:D90)</f>
        <v>335</v>
      </c>
      <c r="E83" s="53">
        <f t="shared" si="20"/>
        <v>29387.61</v>
      </c>
      <c r="F83" s="54">
        <f t="shared" si="0"/>
        <v>8772.4208955223894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14</v>
      </c>
      <c r="E85" s="244">
        <v>13.87</v>
      </c>
      <c r="F85" s="54">
        <f t="shared" si="0"/>
        <v>99.071428571428569</v>
      </c>
    </row>
    <row r="86" spans="1:6" ht="12.75" customHeight="1" x14ac:dyDescent="0.2">
      <c r="A86" s="55">
        <v>6414</v>
      </c>
      <c r="B86" s="87" t="s">
        <v>215</v>
      </c>
      <c r="C86" s="52" t="s">
        <v>216</v>
      </c>
      <c r="D86" s="244">
        <v>268</v>
      </c>
      <c r="E86" s="244">
        <v>29373.74</v>
      </c>
      <c r="F86" s="54" t="str">
        <f t="shared" si="0"/>
        <v>&gt;&gt;100</v>
      </c>
    </row>
    <row r="87" spans="1:6" ht="12.75" customHeight="1" x14ac:dyDescent="0.2">
      <c r="A87" s="55">
        <v>6415</v>
      </c>
      <c r="B87" s="87" t="s">
        <v>217</v>
      </c>
      <c r="C87" s="52" t="s">
        <v>218</v>
      </c>
      <c r="D87" s="244">
        <v>53</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68386</v>
      </c>
      <c r="E91" s="53">
        <f t="shared" si="21"/>
        <v>85281.91</v>
      </c>
      <c r="F91" s="54">
        <f t="shared" si="0"/>
        <v>124.70667972976925</v>
      </c>
    </row>
    <row r="92" spans="1:6" ht="12.75" customHeight="1" x14ac:dyDescent="0.2">
      <c r="A92" s="55">
        <v>6421</v>
      </c>
      <c r="B92" s="87" t="s">
        <v>227</v>
      </c>
      <c r="C92" s="52" t="s">
        <v>228</v>
      </c>
      <c r="D92" s="244">
        <v>0</v>
      </c>
      <c r="E92" s="244">
        <v>6255.77</v>
      </c>
      <c r="F92" s="54" t="str">
        <f t="shared" si="0"/>
        <v>-</v>
      </c>
    </row>
    <row r="93" spans="1:6" ht="12.75" customHeight="1" x14ac:dyDescent="0.2">
      <c r="A93" s="55">
        <v>6422</v>
      </c>
      <c r="B93" s="87" t="s">
        <v>229</v>
      </c>
      <c r="C93" s="52" t="s">
        <v>230</v>
      </c>
      <c r="D93" s="244">
        <v>42416</v>
      </c>
      <c r="E93" s="244">
        <v>59909.82</v>
      </c>
      <c r="F93" s="54">
        <f t="shared" si="0"/>
        <v>141.2434458694832</v>
      </c>
    </row>
    <row r="94" spans="1:6" ht="12.75" customHeight="1" x14ac:dyDescent="0.2">
      <c r="A94" s="55">
        <v>6423</v>
      </c>
      <c r="B94" s="87" t="s">
        <v>231</v>
      </c>
      <c r="C94" s="52" t="s">
        <v>232</v>
      </c>
      <c r="D94" s="244">
        <v>22850</v>
      </c>
      <c r="E94" s="244">
        <v>18486.25</v>
      </c>
      <c r="F94" s="54">
        <f t="shared" si="0"/>
        <v>80.902625820568929</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3120</v>
      </c>
      <c r="E97" s="244">
        <v>630.07000000000005</v>
      </c>
      <c r="F97" s="54">
        <f t="shared" si="0"/>
        <v>20.194551282051286</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1858691</v>
      </c>
      <c r="E106" s="53">
        <f t="shared" si="23"/>
        <v>1405523.46</v>
      </c>
      <c r="F106" s="54">
        <f t="shared" si="0"/>
        <v>75.618995303684144</v>
      </c>
    </row>
    <row r="107" spans="1:6" ht="12.75" customHeight="1" x14ac:dyDescent="0.2">
      <c r="A107" s="55">
        <v>651</v>
      </c>
      <c r="B107" s="87" t="s">
        <v>257</v>
      </c>
      <c r="C107" s="52" t="s">
        <v>258</v>
      </c>
      <c r="D107" s="53">
        <f t="shared" ref="D107:E107" si="24">SUM(D108:D111)</f>
        <v>574185</v>
      </c>
      <c r="E107" s="53">
        <f t="shared" si="24"/>
        <v>119537.27</v>
      </c>
      <c r="F107" s="54">
        <f t="shared" si="0"/>
        <v>20.818598535315274</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20</v>
      </c>
      <c r="E110" s="244"/>
      <c r="F110" s="54">
        <f t="shared" si="0"/>
        <v>0</v>
      </c>
    </row>
    <row r="111" spans="1:6" ht="12.75" customHeight="1" x14ac:dyDescent="0.2">
      <c r="A111" s="55">
        <v>6514</v>
      </c>
      <c r="B111" s="87" t="s">
        <v>265</v>
      </c>
      <c r="C111" s="52" t="s">
        <v>266</v>
      </c>
      <c r="D111" s="244">
        <v>574165</v>
      </c>
      <c r="E111" s="244">
        <v>119537.27</v>
      </c>
      <c r="F111" s="54">
        <f t="shared" si="0"/>
        <v>20.819323713566661</v>
      </c>
    </row>
    <row r="112" spans="1:6" ht="12.75" customHeight="1" x14ac:dyDescent="0.2">
      <c r="A112" s="55">
        <v>652</v>
      </c>
      <c r="B112" s="87" t="s">
        <v>267</v>
      </c>
      <c r="C112" s="52" t="s">
        <v>268</v>
      </c>
      <c r="D112" s="53">
        <f t="shared" ref="D112:E112" si="25">SUM(D113:D119)</f>
        <v>737903</v>
      </c>
      <c r="E112" s="53">
        <f t="shared" si="25"/>
        <v>487889</v>
      </c>
      <c r="F112" s="54">
        <f t="shared" si="0"/>
        <v>66.118310943308273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857</v>
      </c>
      <c r="E114" s="244">
        <v>2246.7199999999998</v>
      </c>
      <c r="F114" s="54">
        <f t="shared" si="0"/>
        <v>262.16102683780628</v>
      </c>
    </row>
    <row r="115" spans="1:6" ht="12.75" customHeight="1" x14ac:dyDescent="0.2">
      <c r="A115" s="55">
        <v>6524</v>
      </c>
      <c r="B115" s="87" t="s">
        <v>273</v>
      </c>
      <c r="C115" s="52" t="s">
        <v>274</v>
      </c>
      <c r="D115" s="244">
        <v>638549</v>
      </c>
      <c r="E115" s="244">
        <v>343365.39</v>
      </c>
      <c r="F115" s="54">
        <f t="shared" si="0"/>
        <v>53.772755105716243</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98497</v>
      </c>
      <c r="E117" s="244">
        <v>142276.89000000001</v>
      </c>
      <c r="F117" s="54">
        <f t="shared" si="0"/>
        <v>144.4479425769313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546603</v>
      </c>
      <c r="E120" s="53">
        <f t="shared" si="26"/>
        <v>798097.19000000006</v>
      </c>
      <c r="F120" s="54">
        <f t="shared" si="0"/>
        <v>146.01039328360804</v>
      </c>
    </row>
    <row r="121" spans="1:6" ht="12.75" customHeight="1" x14ac:dyDescent="0.2">
      <c r="A121" s="55">
        <v>6531</v>
      </c>
      <c r="B121" s="87" t="s">
        <v>285</v>
      </c>
      <c r="C121" s="52" t="s">
        <v>286</v>
      </c>
      <c r="D121" s="244">
        <v>22538</v>
      </c>
      <c r="E121" s="244">
        <v>333.9</v>
      </c>
      <c r="F121" s="54">
        <f t="shared" si="0"/>
        <v>1.481497914633064</v>
      </c>
    </row>
    <row r="122" spans="1:6" ht="12.75" customHeight="1" x14ac:dyDescent="0.2">
      <c r="A122" s="55">
        <v>6532</v>
      </c>
      <c r="B122" s="87" t="s">
        <v>287</v>
      </c>
      <c r="C122" s="52" t="s">
        <v>288</v>
      </c>
      <c r="D122" s="244">
        <v>524065</v>
      </c>
      <c r="E122" s="244">
        <v>797763.29</v>
      </c>
      <c r="F122" s="54">
        <f t="shared" si="0"/>
        <v>152.22601967313216</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65839</v>
      </c>
      <c r="E124" s="53">
        <f t="shared" si="27"/>
        <v>12891.27</v>
      </c>
      <c r="F124" s="54">
        <f t="shared" si="0"/>
        <v>19.579990583089053</v>
      </c>
    </row>
    <row r="125" spans="1:6" ht="12.75" customHeight="1" x14ac:dyDescent="0.2">
      <c r="A125" s="55">
        <v>661</v>
      </c>
      <c r="B125" s="88" t="s">
        <v>293</v>
      </c>
      <c r="C125" s="52" t="s">
        <v>294</v>
      </c>
      <c r="D125" s="53">
        <f t="shared" ref="D125:E125" si="28">SUM(D126:D127)</f>
        <v>29073</v>
      </c>
      <c r="E125" s="53">
        <f t="shared" si="28"/>
        <v>12891.27</v>
      </c>
      <c r="F125" s="54">
        <f t="shared" si="0"/>
        <v>44.341038076565887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29073</v>
      </c>
      <c r="E127" s="244">
        <v>12891.27</v>
      </c>
      <c r="F127" s="54">
        <f t="shared" si="0"/>
        <v>44.341038076565887</v>
      </c>
    </row>
    <row r="128" spans="1:6" ht="24" x14ac:dyDescent="0.2">
      <c r="A128" s="55">
        <v>663</v>
      </c>
      <c r="B128" s="233" t="s">
        <v>299</v>
      </c>
      <c r="C128" s="52" t="s">
        <v>300</v>
      </c>
      <c r="D128" s="53">
        <f t="shared" ref="D128:E128" si="29">SUM(D129:D132)</f>
        <v>36766</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36766</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3568</v>
      </c>
      <c r="E139" s="53">
        <f t="shared" si="33"/>
        <v>733.33</v>
      </c>
      <c r="F139" s="54">
        <f t="shared" si="31"/>
        <v>20.552970852017939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3568</v>
      </c>
      <c r="E150" s="244">
        <v>733.33</v>
      </c>
      <c r="F150" s="54">
        <f t="shared" si="31"/>
        <v>20.552970852017939</v>
      </c>
    </row>
    <row r="151" spans="1:6" ht="12.75" customHeight="1" x14ac:dyDescent="0.2">
      <c r="A151" s="55">
        <v>3</v>
      </c>
      <c r="B151" s="87" t="s">
        <v>345</v>
      </c>
      <c r="C151" s="52" t="s">
        <v>53</v>
      </c>
      <c r="D151" s="53">
        <f t="shared" ref="D151:E151" si="35">D152+D163+D196+D215+D224+D252+D263</f>
        <v>6089859</v>
      </c>
      <c r="E151" s="53">
        <f t="shared" si="35"/>
        <v>5873717.9299999997</v>
      </c>
      <c r="F151" s="54">
        <f t="shared" si="31"/>
        <v>96.45080337656421</v>
      </c>
    </row>
    <row r="152" spans="1:6" ht="12.75" customHeight="1" x14ac:dyDescent="0.2">
      <c r="A152" s="55">
        <v>31</v>
      </c>
      <c r="B152" s="87" t="s">
        <v>346</v>
      </c>
      <c r="C152" s="52" t="s">
        <v>347</v>
      </c>
      <c r="D152" s="53">
        <f t="shared" ref="D152:E152" si="36">D153+D158+D159</f>
        <v>1270899</v>
      </c>
      <c r="E152" s="53">
        <f t="shared" si="36"/>
        <v>1318782.83</v>
      </c>
      <c r="F152" s="54">
        <f t="shared" si="31"/>
        <v>103.76771324865312</v>
      </c>
    </row>
    <row r="153" spans="1:6" ht="12.75" customHeight="1" x14ac:dyDescent="0.2">
      <c r="A153" s="55">
        <v>311</v>
      </c>
      <c r="B153" s="87" t="s">
        <v>348</v>
      </c>
      <c r="C153" s="52" t="s">
        <v>349</v>
      </c>
      <c r="D153" s="53">
        <f t="shared" ref="D153:E153" si="37">SUM(D154:D157)</f>
        <v>1081630</v>
      </c>
      <c r="E153" s="53">
        <f t="shared" si="37"/>
        <v>1124064.48</v>
      </c>
      <c r="F153" s="54">
        <f t="shared" si="31"/>
        <v>103.92319739652191</v>
      </c>
    </row>
    <row r="154" spans="1:6" ht="12.75" customHeight="1" x14ac:dyDescent="0.2">
      <c r="A154" s="55">
        <v>3111</v>
      </c>
      <c r="B154" s="87" t="s">
        <v>350</v>
      </c>
      <c r="C154" s="52" t="s">
        <v>351</v>
      </c>
      <c r="D154" s="244">
        <v>1081630</v>
      </c>
      <c r="E154" s="244">
        <v>1124064.48</v>
      </c>
      <c r="F154" s="54">
        <f t="shared" si="31"/>
        <v>103.92319739652191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10800</v>
      </c>
      <c r="E158" s="244">
        <v>34241.839999999997</v>
      </c>
      <c r="F158" s="54">
        <f t="shared" si="31"/>
        <v>317.05407407407404</v>
      </c>
    </row>
    <row r="159" spans="1:6" ht="12.75" customHeight="1" x14ac:dyDescent="0.2">
      <c r="A159" s="55">
        <v>313</v>
      </c>
      <c r="B159" s="87" t="s">
        <v>360</v>
      </c>
      <c r="C159" s="52" t="s">
        <v>361</v>
      </c>
      <c r="D159" s="53">
        <f t="shared" ref="D159:E159" si="38">SUM(D160:D162)</f>
        <v>178469</v>
      </c>
      <c r="E159" s="53">
        <f t="shared" si="38"/>
        <v>160476.51</v>
      </c>
      <c r="F159" s="54">
        <f t="shared" si="31"/>
        <v>89.918422807322287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178469</v>
      </c>
      <c r="E161" s="244">
        <v>160476.51</v>
      </c>
      <c r="F161" s="54">
        <f t="shared" si="31"/>
        <v>89.918422807322287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2670048</v>
      </c>
      <c r="E163" s="53">
        <f t="shared" si="39"/>
        <v>2617258.92</v>
      </c>
      <c r="F163" s="54">
        <f t="shared" si="31"/>
        <v>98.022916441951608</v>
      </c>
    </row>
    <row r="164" spans="1:6" ht="12.75" customHeight="1" x14ac:dyDescent="0.2">
      <c r="A164" s="55">
        <v>321</v>
      </c>
      <c r="B164" s="87" t="s">
        <v>369</v>
      </c>
      <c r="C164" s="52" t="s">
        <v>370</v>
      </c>
      <c r="D164" s="53">
        <f t="shared" ref="D164:E164" si="40">SUM(D165:D168)</f>
        <v>54632</v>
      </c>
      <c r="E164" s="53">
        <f t="shared" si="40"/>
        <v>89289.51</v>
      </c>
      <c r="F164" s="54">
        <f t="shared" si="31"/>
        <v>163.43811319373259</v>
      </c>
    </row>
    <row r="165" spans="1:6" ht="12.75" customHeight="1" x14ac:dyDescent="0.2">
      <c r="A165" s="55">
        <v>3211</v>
      </c>
      <c r="B165" s="87" t="s">
        <v>371</v>
      </c>
      <c r="C165" s="52" t="s">
        <v>372</v>
      </c>
      <c r="D165" s="244">
        <v>14053</v>
      </c>
      <c r="E165" s="244">
        <v>20651</v>
      </c>
      <c r="F165" s="54">
        <f t="shared" si="31"/>
        <v>146.95082900448301</v>
      </c>
    </row>
    <row r="166" spans="1:6" ht="12.75" customHeight="1" x14ac:dyDescent="0.2">
      <c r="A166" s="55">
        <v>3212</v>
      </c>
      <c r="B166" s="87" t="s">
        <v>373</v>
      </c>
      <c r="C166" s="52" t="s">
        <v>374</v>
      </c>
      <c r="D166" s="244">
        <v>21755</v>
      </c>
      <c r="E166" s="244">
        <v>51024.15</v>
      </c>
      <c r="F166" s="54">
        <f t="shared" si="31"/>
        <v>234.53987589059989</v>
      </c>
    </row>
    <row r="167" spans="1:6" ht="12.75" customHeight="1" x14ac:dyDescent="0.2">
      <c r="A167" s="55">
        <v>3213</v>
      </c>
      <c r="B167" s="87" t="s">
        <v>375</v>
      </c>
      <c r="C167" s="52" t="s">
        <v>376</v>
      </c>
      <c r="D167" s="244">
        <v>4646</v>
      </c>
      <c r="E167" s="244">
        <v>7426.38</v>
      </c>
      <c r="F167" s="54">
        <f t="shared" si="31"/>
        <v>159.84459750322858</v>
      </c>
    </row>
    <row r="168" spans="1:6" ht="12.75" customHeight="1" x14ac:dyDescent="0.2">
      <c r="A168" s="55">
        <v>3214</v>
      </c>
      <c r="B168" s="87" t="s">
        <v>377</v>
      </c>
      <c r="C168" s="52" t="s">
        <v>378</v>
      </c>
      <c r="D168" s="244">
        <v>14178</v>
      </c>
      <c r="E168" s="244">
        <v>10187.98</v>
      </c>
      <c r="F168" s="54">
        <f t="shared" si="31"/>
        <v>71.857666807730283</v>
      </c>
    </row>
    <row r="169" spans="1:6" ht="12.75" customHeight="1" x14ac:dyDescent="0.2">
      <c r="A169" s="55">
        <v>322</v>
      </c>
      <c r="B169" s="87" t="s">
        <v>379</v>
      </c>
      <c r="C169" s="52" t="s">
        <v>380</v>
      </c>
      <c r="D169" s="53">
        <f t="shared" ref="D169:E169" si="41">SUM(D170:D176)</f>
        <v>458513</v>
      </c>
      <c r="E169" s="53">
        <f t="shared" si="41"/>
        <v>409297.96</v>
      </c>
      <c r="F169" s="54">
        <f t="shared" si="31"/>
        <v>89.266380669686569</v>
      </c>
    </row>
    <row r="170" spans="1:6" ht="12.75" customHeight="1" x14ac:dyDescent="0.2">
      <c r="A170" s="55">
        <v>3221</v>
      </c>
      <c r="B170" s="87" t="s">
        <v>381</v>
      </c>
      <c r="C170" s="52" t="s">
        <v>382</v>
      </c>
      <c r="D170" s="244">
        <v>51701</v>
      </c>
      <c r="E170" s="244">
        <v>23039.08</v>
      </c>
      <c r="F170" s="54">
        <f t="shared" si="31"/>
        <v>44.56215547088064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356994</v>
      </c>
      <c r="E172" s="244">
        <v>349110.09</v>
      </c>
      <c r="F172" s="54">
        <f t="shared" si="31"/>
        <v>97.791584732516526</v>
      </c>
    </row>
    <row r="173" spans="1:6" ht="12.75" customHeight="1" x14ac:dyDescent="0.2">
      <c r="A173" s="55">
        <v>3224</v>
      </c>
      <c r="B173" s="87" t="s">
        <v>387</v>
      </c>
      <c r="C173" s="52" t="s">
        <v>388</v>
      </c>
      <c r="D173" s="244">
        <v>14196</v>
      </c>
      <c r="E173" s="244">
        <v>28766.25</v>
      </c>
      <c r="F173" s="54">
        <f t="shared" si="31"/>
        <v>202.6363060016906</v>
      </c>
    </row>
    <row r="174" spans="1:6" ht="12.75" customHeight="1" x14ac:dyDescent="0.2">
      <c r="A174" s="55">
        <v>3225</v>
      </c>
      <c r="B174" s="87" t="s">
        <v>389</v>
      </c>
      <c r="C174" s="52" t="s">
        <v>390</v>
      </c>
      <c r="D174" s="244">
        <v>30571</v>
      </c>
      <c r="E174" s="244">
        <v>4760.6099999999997</v>
      </c>
      <c r="F174" s="54">
        <f t="shared" si="31"/>
        <v>15.572307088417126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5051</v>
      </c>
      <c r="E176" s="244">
        <v>3621.93</v>
      </c>
      <c r="F176" s="54">
        <f t="shared" si="31"/>
        <v>71.707186695703811</v>
      </c>
    </row>
    <row r="177" spans="1:6" ht="12.75" customHeight="1" x14ac:dyDescent="0.2">
      <c r="A177" s="55">
        <v>323</v>
      </c>
      <c r="B177" s="87" t="s">
        <v>395</v>
      </c>
      <c r="C177" s="52" t="s">
        <v>396</v>
      </c>
      <c r="D177" s="53">
        <f t="shared" ref="D177:E177" si="42">SUM(D178:D186)</f>
        <v>1829663</v>
      </c>
      <c r="E177" s="53">
        <f t="shared" si="42"/>
        <v>1905377.8399999999</v>
      </c>
      <c r="F177" s="54">
        <f t="shared" si="31"/>
        <v>104.13818501002643</v>
      </c>
    </row>
    <row r="178" spans="1:6" ht="12.75" customHeight="1" x14ac:dyDescent="0.2">
      <c r="A178" s="55">
        <v>3231</v>
      </c>
      <c r="B178" s="87" t="s">
        <v>397</v>
      </c>
      <c r="C178" s="52" t="s">
        <v>398</v>
      </c>
      <c r="D178" s="244">
        <v>36259</v>
      </c>
      <c r="E178" s="244">
        <v>42739.199999999997</v>
      </c>
      <c r="F178" s="54">
        <f t="shared" si="31"/>
        <v>117.87197661270305</v>
      </c>
    </row>
    <row r="179" spans="1:6" ht="12.75" customHeight="1" x14ac:dyDescent="0.2">
      <c r="A179" s="55">
        <v>3232</v>
      </c>
      <c r="B179" s="87" t="s">
        <v>399</v>
      </c>
      <c r="C179" s="52" t="s">
        <v>400</v>
      </c>
      <c r="D179" s="244">
        <v>844338</v>
      </c>
      <c r="E179" s="244">
        <v>998896.17</v>
      </c>
      <c r="F179" s="54">
        <f t="shared" si="31"/>
        <v>118.30524860896941</v>
      </c>
    </row>
    <row r="180" spans="1:6" ht="12.75" customHeight="1" x14ac:dyDescent="0.2">
      <c r="A180" s="55">
        <v>3233</v>
      </c>
      <c r="B180" s="87" t="s">
        <v>401</v>
      </c>
      <c r="C180" s="52" t="s">
        <v>402</v>
      </c>
      <c r="D180" s="244">
        <v>80577</v>
      </c>
      <c r="E180" s="244">
        <v>88409.37</v>
      </c>
      <c r="F180" s="54">
        <f t="shared" si="31"/>
        <v>109.7203544435757</v>
      </c>
    </row>
    <row r="181" spans="1:6" ht="12.75" customHeight="1" x14ac:dyDescent="0.2">
      <c r="A181" s="55">
        <v>3234</v>
      </c>
      <c r="B181" s="87" t="s">
        <v>403</v>
      </c>
      <c r="C181" s="52" t="s">
        <v>404</v>
      </c>
      <c r="D181" s="244">
        <v>140675</v>
      </c>
      <c r="E181" s="244">
        <v>142013.20000000001</v>
      </c>
      <c r="F181" s="54">
        <f t="shared" si="31"/>
        <v>100.95127065932115</v>
      </c>
    </row>
    <row r="182" spans="1:6" ht="12.75" customHeight="1" x14ac:dyDescent="0.2">
      <c r="A182" s="55">
        <v>3235</v>
      </c>
      <c r="B182" s="87" t="s">
        <v>405</v>
      </c>
      <c r="C182" s="52" t="s">
        <v>406</v>
      </c>
      <c r="D182" s="244">
        <v>28788</v>
      </c>
      <c r="E182" s="244">
        <v>52712.5</v>
      </c>
      <c r="F182" s="54">
        <f t="shared" si="31"/>
        <v>183.10580797554536</v>
      </c>
    </row>
    <row r="183" spans="1:6" ht="12.75" customHeight="1" x14ac:dyDescent="0.2">
      <c r="A183" s="55">
        <v>3236</v>
      </c>
      <c r="B183" s="87" t="s">
        <v>407</v>
      </c>
      <c r="C183" s="52" t="s">
        <v>408</v>
      </c>
      <c r="D183" s="244"/>
      <c r="E183" s="244">
        <v>609.5</v>
      </c>
      <c r="F183" s="54" t="str">
        <f t="shared" si="31"/>
        <v>-</v>
      </c>
    </row>
    <row r="184" spans="1:6" ht="12.75" customHeight="1" x14ac:dyDescent="0.2">
      <c r="A184" s="55">
        <v>3237</v>
      </c>
      <c r="B184" s="87" t="s">
        <v>409</v>
      </c>
      <c r="C184" s="52" t="s">
        <v>410</v>
      </c>
      <c r="D184" s="244">
        <v>649538</v>
      </c>
      <c r="E184" s="244">
        <v>509910.52</v>
      </c>
      <c r="F184" s="54">
        <f t="shared" si="31"/>
        <v>78.503570229917258</v>
      </c>
    </row>
    <row r="185" spans="1:6" ht="12.75" customHeight="1" x14ac:dyDescent="0.2">
      <c r="A185" s="55">
        <v>3238</v>
      </c>
      <c r="B185" s="87" t="s">
        <v>411</v>
      </c>
      <c r="C185" s="52" t="s">
        <v>412</v>
      </c>
      <c r="D185" s="244">
        <v>0</v>
      </c>
      <c r="E185" s="244">
        <v>157.5</v>
      </c>
      <c r="F185" s="54" t="str">
        <f t="shared" si="31"/>
        <v>-</v>
      </c>
    </row>
    <row r="186" spans="1:6" ht="12.75" customHeight="1" x14ac:dyDescent="0.2">
      <c r="A186" s="55">
        <v>3239</v>
      </c>
      <c r="B186" s="87" t="s">
        <v>413</v>
      </c>
      <c r="C186" s="52" t="s">
        <v>414</v>
      </c>
      <c r="D186" s="244">
        <v>49488</v>
      </c>
      <c r="E186" s="244">
        <v>69929.88</v>
      </c>
      <c r="F186" s="54">
        <f t="shared" si="31"/>
        <v>141.30674102812804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327240</v>
      </c>
      <c r="E188" s="53">
        <f t="shared" si="43"/>
        <v>213293.61</v>
      </c>
      <c r="F188" s="54">
        <f t="shared" si="31"/>
        <v>65.179565456545646</v>
      </c>
    </row>
    <row r="189" spans="1:6" ht="12.75" customHeight="1" x14ac:dyDescent="0.2">
      <c r="A189" s="55">
        <v>3291</v>
      </c>
      <c r="B189" s="234" t="s">
        <v>419</v>
      </c>
      <c r="C189" s="52" t="s">
        <v>420</v>
      </c>
      <c r="D189" s="244">
        <v>127418</v>
      </c>
      <c r="E189" s="244">
        <v>34137.599999999999</v>
      </c>
      <c r="F189" s="54">
        <f t="shared" si="31"/>
        <v>26.791819052253214</v>
      </c>
    </row>
    <row r="190" spans="1:6" ht="12.75" customHeight="1" x14ac:dyDescent="0.2">
      <c r="A190" s="55">
        <v>3292</v>
      </c>
      <c r="B190" s="87" t="s">
        <v>421</v>
      </c>
      <c r="C190" s="52" t="s">
        <v>422</v>
      </c>
      <c r="D190" s="244">
        <v>7818</v>
      </c>
      <c r="E190" s="244">
        <v>16865.55</v>
      </c>
      <c r="F190" s="54">
        <f t="shared" si="31"/>
        <v>215.72716807367613</v>
      </c>
    </row>
    <row r="191" spans="1:6" ht="12.75" customHeight="1" x14ac:dyDescent="0.2">
      <c r="A191" s="55">
        <v>3293</v>
      </c>
      <c r="B191" s="87" t="s">
        <v>423</v>
      </c>
      <c r="C191" s="52" t="s">
        <v>424</v>
      </c>
      <c r="D191" s="244">
        <v>82703</v>
      </c>
      <c r="E191" s="244">
        <v>71555.820000000007</v>
      </c>
      <c r="F191" s="54">
        <f t="shared" si="31"/>
        <v>86.521432112498957</v>
      </c>
    </row>
    <row r="192" spans="1:6" ht="12.75" customHeight="1" x14ac:dyDescent="0.2">
      <c r="A192" s="55">
        <v>3294</v>
      </c>
      <c r="B192" s="87" t="s">
        <v>425</v>
      </c>
      <c r="C192" s="52" t="s">
        <v>426</v>
      </c>
      <c r="D192" s="244">
        <v>35484</v>
      </c>
      <c r="E192" s="244">
        <v>36854.400000000001</v>
      </c>
      <c r="F192" s="54">
        <f t="shared" si="31"/>
        <v>103.86202231991884</v>
      </c>
    </row>
    <row r="193" spans="1:6" ht="12.75" customHeight="1" x14ac:dyDescent="0.2">
      <c r="A193" s="55">
        <v>3295</v>
      </c>
      <c r="B193" s="87" t="s">
        <v>427</v>
      </c>
      <c r="C193" s="52" t="s">
        <v>428</v>
      </c>
      <c r="D193" s="244">
        <v>44476</v>
      </c>
      <c r="E193" s="244">
        <v>40673.65</v>
      </c>
      <c r="F193" s="54">
        <f t="shared" si="31"/>
        <v>91.450782444464423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29341</v>
      </c>
      <c r="E195" s="244">
        <v>13206.59</v>
      </c>
      <c r="F195" s="54">
        <f t="shared" si="31"/>
        <v>45.010701748406667</v>
      </c>
    </row>
    <row r="196" spans="1:6" ht="12.75" customHeight="1" x14ac:dyDescent="0.2">
      <c r="A196" s="55">
        <v>34</v>
      </c>
      <c r="B196" s="234" t="s">
        <v>433</v>
      </c>
      <c r="C196" s="52" t="s">
        <v>434</v>
      </c>
      <c r="D196" s="53">
        <f t="shared" ref="D196:E196" si="44">D197+D202+D210</f>
        <v>107088</v>
      </c>
      <c r="E196" s="53">
        <f t="shared" si="44"/>
        <v>83000.25</v>
      </c>
      <c r="F196" s="54">
        <f t="shared" si="31"/>
        <v>77.506583370685789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68778</v>
      </c>
      <c r="E202" s="53">
        <f t="shared" si="46"/>
        <v>64747.89</v>
      </c>
      <c r="F202" s="54">
        <f t="shared" si="31"/>
        <v>94.140408270086368</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68778</v>
      </c>
      <c r="E205" s="244">
        <v>64747.89</v>
      </c>
      <c r="F205" s="54">
        <f t="shared" si="31"/>
        <v>94.140408270086368</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38310</v>
      </c>
      <c r="E210" s="53">
        <f t="shared" si="47"/>
        <v>18252.36</v>
      </c>
      <c r="F210" s="54">
        <f t="shared" si="31"/>
        <v>47.643852779953015</v>
      </c>
    </row>
    <row r="211" spans="1:6" ht="12.75" customHeight="1" x14ac:dyDescent="0.2">
      <c r="A211" s="55">
        <v>3431</v>
      </c>
      <c r="B211" s="234" t="s">
        <v>463</v>
      </c>
      <c r="C211" s="52" t="s">
        <v>464</v>
      </c>
      <c r="D211" s="244">
        <v>38293</v>
      </c>
      <c r="E211" s="244">
        <v>17724.2</v>
      </c>
      <c r="F211" s="54">
        <f t="shared" si="31"/>
        <v>46.28574413078109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17</v>
      </c>
      <c r="E213" s="244">
        <v>528.16</v>
      </c>
      <c r="F213" s="54">
        <f t="shared" si="31"/>
        <v>3106.8235294117644</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597068</v>
      </c>
      <c r="E224" s="53">
        <f t="shared" si="51"/>
        <v>103709.94</v>
      </c>
      <c r="F224" s="54">
        <f t="shared" ref="F224:F235" si="52">IF(D224&lt;&gt;0,IF(E224/D224&gt;=100,"&gt;&gt;100",E224/D224*100),"-")</f>
        <v>17.369870768488681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28451</v>
      </c>
      <c r="E231" s="53">
        <f t="shared" si="55"/>
        <v>819</v>
      </c>
      <c r="F231" s="54">
        <f t="shared" si="52"/>
        <v>2.8786334399493865</v>
      </c>
    </row>
    <row r="232" spans="1:6" ht="12.75" customHeight="1" x14ac:dyDescent="0.2">
      <c r="A232" s="55">
        <v>3631</v>
      </c>
      <c r="B232" s="87" t="s">
        <v>505</v>
      </c>
      <c r="C232" s="52" t="s">
        <v>506</v>
      </c>
      <c r="D232" s="244"/>
      <c r="E232" s="244">
        <v>819</v>
      </c>
      <c r="F232" s="54" t="str">
        <f t="shared" si="52"/>
        <v>-</v>
      </c>
    </row>
    <row r="233" spans="1:6" ht="12.75" customHeight="1" x14ac:dyDescent="0.2">
      <c r="A233" s="55">
        <v>3632</v>
      </c>
      <c r="B233" s="87" t="s">
        <v>507</v>
      </c>
      <c r="C233" s="52" t="s">
        <v>508</v>
      </c>
      <c r="D233" s="244">
        <v>28451</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5000</v>
      </c>
      <c r="E236" s="53">
        <f t="shared" si="56"/>
        <v>33394.160000000003</v>
      </c>
      <c r="F236" s="54">
        <f t="shared" ref="F236:F239" si="57">IF(D236&lt;&gt;0,IF(E236/D236&gt;=100,"&gt;&gt;100",E236/D236*100),"-")</f>
        <v>667.8832000000001</v>
      </c>
    </row>
    <row r="237" spans="1:6" ht="12.75" customHeight="1" x14ac:dyDescent="0.2">
      <c r="A237" s="55" t="s">
        <v>515</v>
      </c>
      <c r="B237" s="87" t="s">
        <v>516</v>
      </c>
      <c r="C237" s="52" t="s">
        <v>515</v>
      </c>
      <c r="D237" s="244">
        <v>5000</v>
      </c>
      <c r="E237" s="244">
        <v>33394.160000000003</v>
      </c>
      <c r="F237" s="54">
        <f t="shared" si="57"/>
        <v>667.8832000000001</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563617</v>
      </c>
      <c r="E240" s="53">
        <f t="shared" si="58"/>
        <v>69496.78</v>
      </c>
      <c r="F240" s="54">
        <f t="shared" ref="F240:F243" si="59">IF(D240&lt;&gt;0,IF(E240/D240&gt;=100,"&gt;&gt;100",E240/D240*100),"-")</f>
        <v>12.330497483219988</v>
      </c>
    </row>
    <row r="241" spans="1:6" ht="24" x14ac:dyDescent="0.2">
      <c r="A241" s="55">
        <v>3672</v>
      </c>
      <c r="B241" s="87" t="s">
        <v>523</v>
      </c>
      <c r="C241" s="52" t="s">
        <v>524</v>
      </c>
      <c r="D241" s="244">
        <v>528030</v>
      </c>
      <c r="E241" s="244">
        <v>69496.78</v>
      </c>
      <c r="F241" s="54">
        <f t="shared" si="59"/>
        <v>13.161521125693614</v>
      </c>
    </row>
    <row r="242" spans="1:6" ht="24" x14ac:dyDescent="0.2">
      <c r="A242" s="55">
        <v>3673</v>
      </c>
      <c r="B242" s="87" t="s">
        <v>525</v>
      </c>
      <c r="C242" s="52" t="s">
        <v>526</v>
      </c>
      <c r="D242" s="244">
        <v>35587</v>
      </c>
      <c r="E242" s="244"/>
      <c r="F242" s="54">
        <f t="shared" si="59"/>
        <v>0</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222733</v>
      </c>
      <c r="E252" s="53">
        <f t="shared" si="63"/>
        <v>233965.81999999998</v>
      </c>
      <c r="F252" s="54">
        <f t="shared" ref="F252:F258" si="64">IF(D252&lt;&gt;0,IF(E252/D252&gt;=100,"&gt;&gt;100",E252/D252*100),"-")</f>
        <v>105.04317725707459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222733</v>
      </c>
      <c r="E259" s="53">
        <f t="shared" si="66"/>
        <v>233965.81999999998</v>
      </c>
      <c r="F259" s="54">
        <f t="shared" ref="F259:F262" si="67">IF(D259&lt;&gt;0,IF(E259/D259&gt;=100,"&gt;&gt;100",E259/D259*100),"-")</f>
        <v>105.04317725707459</v>
      </c>
    </row>
    <row r="260" spans="1:6" ht="12.75" customHeight="1" x14ac:dyDescent="0.2">
      <c r="A260" s="55">
        <v>3721</v>
      </c>
      <c r="B260" s="87" t="s">
        <v>557</v>
      </c>
      <c r="C260" s="52" t="s">
        <v>558</v>
      </c>
      <c r="D260" s="244">
        <v>189514</v>
      </c>
      <c r="E260" s="244">
        <v>212666.52</v>
      </c>
      <c r="F260" s="54">
        <f t="shared" si="67"/>
        <v>112.21678609495869</v>
      </c>
    </row>
    <row r="261" spans="1:6" ht="12.75" customHeight="1" x14ac:dyDescent="0.2">
      <c r="A261" s="55">
        <v>3722</v>
      </c>
      <c r="B261" s="87" t="s">
        <v>559</v>
      </c>
      <c r="C261" s="52" t="s">
        <v>560</v>
      </c>
      <c r="D261" s="244">
        <v>33219</v>
      </c>
      <c r="E261" s="244">
        <v>21299.3</v>
      </c>
      <c r="F261" s="54">
        <f t="shared" si="67"/>
        <v>64.117824136789181</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1222023</v>
      </c>
      <c r="E263" s="53">
        <f t="shared" si="68"/>
        <v>1517000.17</v>
      </c>
      <c r="F263" s="54">
        <f t="shared" ref="F263:F267" si="69">IF(D263&lt;&gt;0,IF(E263/D263&gt;=100,"&gt;&gt;100",E263/D263*100),"-")</f>
        <v>124.13843029141023</v>
      </c>
    </row>
    <row r="264" spans="1:6" ht="12.75" customHeight="1" x14ac:dyDescent="0.2">
      <c r="A264" s="55">
        <v>381</v>
      </c>
      <c r="B264" s="87" t="s">
        <v>565</v>
      </c>
      <c r="C264" s="52" t="s">
        <v>566</v>
      </c>
      <c r="D264" s="53">
        <f t="shared" ref="D264:E264" si="70">SUM(D265:D267)</f>
        <v>572804</v>
      </c>
      <c r="E264" s="53">
        <f t="shared" si="70"/>
        <v>861566.17</v>
      </c>
      <c r="F264" s="54">
        <f t="shared" si="69"/>
        <v>150.41203797459514</v>
      </c>
    </row>
    <row r="265" spans="1:6" ht="12.75" customHeight="1" x14ac:dyDescent="0.2">
      <c r="A265" s="55">
        <v>3811</v>
      </c>
      <c r="B265" s="87" t="s">
        <v>567</v>
      </c>
      <c r="C265" s="52" t="s">
        <v>568</v>
      </c>
      <c r="D265" s="244">
        <v>572804</v>
      </c>
      <c r="E265" s="244">
        <v>861566.17</v>
      </c>
      <c r="F265" s="54">
        <f t="shared" si="69"/>
        <v>150.41203797459514</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525274</v>
      </c>
      <c r="E268" s="53">
        <f t="shared" si="71"/>
        <v>515000</v>
      </c>
      <c r="F268" s="54">
        <f t="shared" ref="F268:F272" si="72">IF(D268&lt;&gt;0,IF(E268/D268&gt;=100,"&gt;&gt;100",E268/D268*100),"-")</f>
        <v>98.044068429048465</v>
      </c>
    </row>
    <row r="269" spans="1:6" ht="12.75" customHeight="1" x14ac:dyDescent="0.2">
      <c r="A269" s="55">
        <v>3821</v>
      </c>
      <c r="B269" s="87" t="s">
        <v>575</v>
      </c>
      <c r="C269" s="52" t="s">
        <v>576</v>
      </c>
      <c r="D269" s="244">
        <v>525274</v>
      </c>
      <c r="E269" s="244">
        <v>515000</v>
      </c>
      <c r="F269" s="54">
        <f t="shared" si="72"/>
        <v>98.044068429048465</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36641</v>
      </c>
      <c r="E273" s="53">
        <f t="shared" si="73"/>
        <v>0</v>
      </c>
      <c r="F273" s="54">
        <f t="shared" ref="F273:F284" si="74">IF(D273&lt;&gt;0,IF(E273/D273&gt;=100,"&gt;&gt;100",E273/D273*100),"-")</f>
        <v>0</v>
      </c>
    </row>
    <row r="274" spans="1:6" ht="12.75" customHeight="1" x14ac:dyDescent="0.2">
      <c r="A274" s="55">
        <v>3831</v>
      </c>
      <c r="B274" s="87" t="s">
        <v>585</v>
      </c>
      <c r="C274" s="52" t="s">
        <v>586</v>
      </c>
      <c r="D274" s="244">
        <v>36641</v>
      </c>
      <c r="E274" s="244"/>
      <c r="F274" s="54">
        <f t="shared" si="74"/>
        <v>0</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87304</v>
      </c>
      <c r="E279" s="53">
        <f t="shared" si="75"/>
        <v>140434</v>
      </c>
      <c r="F279" s="54">
        <f t="shared" si="74"/>
        <v>160.85631815266197</v>
      </c>
    </row>
    <row r="280" spans="1:6" ht="24" x14ac:dyDescent="0.2">
      <c r="A280" s="55">
        <v>3861</v>
      </c>
      <c r="B280" s="87" t="s">
        <v>596</v>
      </c>
      <c r="C280" s="52" t="s">
        <v>597</v>
      </c>
      <c r="D280" s="244">
        <v>87304</v>
      </c>
      <c r="E280" s="244">
        <v>140434</v>
      </c>
      <c r="F280" s="54">
        <f t="shared" si="74"/>
        <v>160.85631815266197</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6089859</v>
      </c>
      <c r="E289" s="53">
        <f t="shared" si="79"/>
        <v>5873717.9299999997</v>
      </c>
      <c r="F289" s="54">
        <f t="shared" si="76"/>
        <v>96.45080337656421</v>
      </c>
    </row>
    <row r="290" spans="1:6" ht="12.75" customHeight="1" x14ac:dyDescent="0.2">
      <c r="A290" s="55" t="s">
        <v>606</v>
      </c>
      <c r="B290" s="87" t="s">
        <v>617</v>
      </c>
      <c r="C290" s="52" t="s">
        <v>618</v>
      </c>
      <c r="D290" s="53">
        <f>IF(D6&gt;=D289,D6-D289,0)</f>
        <v>5055208</v>
      </c>
      <c r="E290" s="53">
        <f>IF(E6&gt;=E289,E6-E289,0)</f>
        <v>2420771.63</v>
      </c>
      <c r="F290" s="54">
        <f t="shared" si="76"/>
        <v>47.886686957292355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10178063</v>
      </c>
      <c r="E292" s="244">
        <v>15258305.43</v>
      </c>
      <c r="F292" s="54">
        <f t="shared" si="76"/>
        <v>149.91364692869359</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v>266810.96000000002</v>
      </c>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765</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765</v>
      </c>
      <c r="E311" s="53">
        <f t="shared" si="85"/>
        <v>0</v>
      </c>
      <c r="F311" s="54">
        <f t="shared" si="81"/>
        <v>0</v>
      </c>
    </row>
    <row r="312" spans="1:6" ht="12.75" customHeight="1" x14ac:dyDescent="0.2">
      <c r="A312" s="55">
        <v>721</v>
      </c>
      <c r="B312" s="87" t="s">
        <v>660</v>
      </c>
      <c r="C312" s="52" t="s">
        <v>661</v>
      </c>
      <c r="D312" s="53">
        <f t="shared" ref="D312:E312" si="86">SUM(D313:D316)</f>
        <v>765</v>
      </c>
      <c r="E312" s="53">
        <f t="shared" si="86"/>
        <v>0</v>
      </c>
      <c r="F312" s="54">
        <f t="shared" si="81"/>
        <v>0</v>
      </c>
    </row>
    <row r="313" spans="1:6" ht="12.75" customHeight="1" x14ac:dyDescent="0.2">
      <c r="A313" s="55">
        <v>7211</v>
      </c>
      <c r="B313" s="87" t="s">
        <v>662</v>
      </c>
      <c r="C313" s="52" t="s">
        <v>663</v>
      </c>
      <c r="D313" s="244">
        <v>765</v>
      </c>
      <c r="E313" s="244">
        <v>0</v>
      </c>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7796772</v>
      </c>
      <c r="E350" s="53">
        <f t="shared" si="95"/>
        <v>2841849.1</v>
      </c>
      <c r="F350" s="54">
        <f t="shared" si="81"/>
        <v>36.449047118474162</v>
      </c>
    </row>
    <row r="351" spans="1:6" ht="12.75" customHeight="1" x14ac:dyDescent="0.2">
      <c r="A351" s="55">
        <v>41</v>
      </c>
      <c r="B351" s="87" t="s">
        <v>738</v>
      </c>
      <c r="C351" s="52" t="s">
        <v>739</v>
      </c>
      <c r="D351" s="53">
        <f t="shared" ref="D351:E351" si="96">D352+D356</f>
        <v>4685000</v>
      </c>
      <c r="E351" s="53">
        <f t="shared" si="96"/>
        <v>0</v>
      </c>
      <c r="F351" s="54">
        <f t="shared" si="81"/>
        <v>0</v>
      </c>
    </row>
    <row r="352" spans="1:6" ht="12.75" customHeight="1" x14ac:dyDescent="0.2">
      <c r="A352" s="55">
        <v>411</v>
      </c>
      <c r="B352" s="87" t="s">
        <v>740</v>
      </c>
      <c r="C352" s="52" t="s">
        <v>741</v>
      </c>
      <c r="D352" s="53">
        <f t="shared" ref="D352:E352" si="97">SUM(D353:D355)</f>
        <v>85000</v>
      </c>
      <c r="E352" s="53">
        <f t="shared" si="97"/>
        <v>0</v>
      </c>
      <c r="F352" s="54">
        <f t="shared" si="81"/>
        <v>0</v>
      </c>
    </row>
    <row r="353" spans="1:6" ht="12.75" customHeight="1" x14ac:dyDescent="0.2">
      <c r="A353" s="55">
        <v>4111</v>
      </c>
      <c r="B353" s="87" t="s">
        <v>638</v>
      </c>
      <c r="C353" s="52" t="s">
        <v>742</v>
      </c>
      <c r="D353" s="244">
        <v>85000</v>
      </c>
      <c r="E353" s="244"/>
      <c r="F353" s="54">
        <f t="shared" si="81"/>
        <v>0</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4600000</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4600000</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2539244</v>
      </c>
      <c r="E363" s="53">
        <f t="shared" si="99"/>
        <v>2723080.35</v>
      </c>
      <c r="F363" s="54">
        <f t="shared" si="81"/>
        <v>107.2398064148227</v>
      </c>
    </row>
    <row r="364" spans="1:6" ht="12.75" customHeight="1" x14ac:dyDescent="0.2">
      <c r="A364" s="55">
        <v>421</v>
      </c>
      <c r="B364" s="87" t="s">
        <v>756</v>
      </c>
      <c r="C364" s="52" t="s">
        <v>757</v>
      </c>
      <c r="D364" s="53">
        <f t="shared" ref="D364:E364" si="100">SUM(D365:D368)</f>
        <v>2321849</v>
      </c>
      <c r="E364" s="53">
        <f t="shared" si="100"/>
        <v>2095646.27</v>
      </c>
      <c r="F364" s="54">
        <f t="shared" si="81"/>
        <v>90.257646815102959</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128427</v>
      </c>
      <c r="E366" s="244">
        <v>191062.5</v>
      </c>
      <c r="F366" s="54">
        <f t="shared" si="81"/>
        <v>148.77128641173584</v>
      </c>
    </row>
    <row r="367" spans="1:6" ht="12.75" customHeight="1" x14ac:dyDescent="0.2">
      <c r="A367" s="55">
        <v>4213</v>
      </c>
      <c r="B367" s="87" t="s">
        <v>666</v>
      </c>
      <c r="C367" s="52" t="s">
        <v>760</v>
      </c>
      <c r="D367" s="244">
        <v>1191149</v>
      </c>
      <c r="E367" s="244">
        <v>1458300.92</v>
      </c>
      <c r="F367" s="54">
        <f t="shared" si="81"/>
        <v>122.42808582301625</v>
      </c>
    </row>
    <row r="368" spans="1:6" ht="12.75" customHeight="1" x14ac:dyDescent="0.2">
      <c r="A368" s="55">
        <v>4214</v>
      </c>
      <c r="B368" s="87" t="s">
        <v>668</v>
      </c>
      <c r="C368" s="52" t="s">
        <v>761</v>
      </c>
      <c r="D368" s="244">
        <v>1002273</v>
      </c>
      <c r="E368" s="244">
        <v>446282.85</v>
      </c>
      <c r="F368" s="54">
        <f t="shared" si="81"/>
        <v>44.527074958619053</v>
      </c>
    </row>
    <row r="369" spans="1:6" ht="12.75" customHeight="1" x14ac:dyDescent="0.2">
      <c r="A369" s="55">
        <v>422</v>
      </c>
      <c r="B369" s="87" t="s">
        <v>762</v>
      </c>
      <c r="C369" s="52" t="s">
        <v>763</v>
      </c>
      <c r="D369" s="53">
        <f t="shared" ref="D369:E369" si="101">SUM(D370:D377)</f>
        <v>199777</v>
      </c>
      <c r="E369" s="53">
        <f t="shared" si="101"/>
        <v>557080.07999999996</v>
      </c>
      <c r="F369" s="54">
        <f t="shared" si="81"/>
        <v>278.85095881908325</v>
      </c>
    </row>
    <row r="370" spans="1:6" ht="12.75" customHeight="1" x14ac:dyDescent="0.2">
      <c r="A370" s="55">
        <v>4221</v>
      </c>
      <c r="B370" s="87" t="s">
        <v>672</v>
      </c>
      <c r="C370" s="52" t="s">
        <v>764</v>
      </c>
      <c r="D370" s="244">
        <v>9794</v>
      </c>
      <c r="E370" s="244">
        <v>7215</v>
      </c>
      <c r="F370" s="54">
        <f t="shared" si="81"/>
        <v>73.667551562180918</v>
      </c>
    </row>
    <row r="371" spans="1:6" ht="12.75" customHeight="1" x14ac:dyDescent="0.2">
      <c r="A371" s="55">
        <v>4222</v>
      </c>
      <c r="B371" s="87" t="s">
        <v>765</v>
      </c>
      <c r="C371" s="52" t="s">
        <v>766</v>
      </c>
      <c r="D371" s="244"/>
      <c r="E371" s="244">
        <v>48124.99</v>
      </c>
      <c r="F371" s="54" t="str">
        <f t="shared" si="81"/>
        <v>-</v>
      </c>
    </row>
    <row r="372" spans="1:6" ht="12.75" customHeight="1" x14ac:dyDescent="0.2">
      <c r="A372" s="55">
        <v>4223</v>
      </c>
      <c r="B372" s="87" t="s">
        <v>676</v>
      </c>
      <c r="C372" s="52" t="s">
        <v>767</v>
      </c>
      <c r="D372" s="244">
        <v>16956</v>
      </c>
      <c r="E372" s="244">
        <v>133057.21</v>
      </c>
      <c r="F372" s="54">
        <f t="shared" si="81"/>
        <v>784.72051191318701</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68238</v>
      </c>
      <c r="E375" s="244"/>
      <c r="F375" s="54">
        <f t="shared" si="81"/>
        <v>0</v>
      </c>
    </row>
    <row r="376" spans="1:6" ht="12.75" customHeight="1" x14ac:dyDescent="0.2">
      <c r="A376" s="55">
        <v>4227</v>
      </c>
      <c r="B376" s="234" t="s">
        <v>684</v>
      </c>
      <c r="C376" s="52" t="s">
        <v>771</v>
      </c>
      <c r="D376" s="244">
        <v>104789</v>
      </c>
      <c r="E376" s="244">
        <v>368682.88</v>
      </c>
      <c r="F376" s="54">
        <f t="shared" si="81"/>
        <v>351.83357031749517</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17618</v>
      </c>
      <c r="E391" s="53">
        <f t="shared" si="105"/>
        <v>70354</v>
      </c>
      <c r="F391" s="54">
        <f t="shared" si="81"/>
        <v>399.33023044613464</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17618</v>
      </c>
      <c r="E393" s="244">
        <v>70354</v>
      </c>
      <c r="F393" s="54">
        <f t="shared" si="81"/>
        <v>399.33023044613464</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572528</v>
      </c>
      <c r="E402" s="53">
        <f t="shared" si="109"/>
        <v>118768.75</v>
      </c>
      <c r="F402" s="54">
        <f t="shared" si="81"/>
        <v>20.744618603806277</v>
      </c>
    </row>
    <row r="403" spans="1:6" ht="12.75" customHeight="1" x14ac:dyDescent="0.2">
      <c r="A403" s="55">
        <v>451</v>
      </c>
      <c r="B403" s="87" t="s">
        <v>809</v>
      </c>
      <c r="C403" s="52" t="s">
        <v>810</v>
      </c>
      <c r="D403" s="244">
        <v>572528</v>
      </c>
      <c r="E403" s="244">
        <v>118768.75</v>
      </c>
      <c r="F403" s="54">
        <f t="shared" si="81"/>
        <v>20.744618603806277</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7796007</v>
      </c>
      <c r="E408" s="53">
        <f t="shared" si="111"/>
        <v>2841849.1</v>
      </c>
      <c r="F408" s="54">
        <f t="shared" si="81"/>
        <v>36.452623759829869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9983823</v>
      </c>
      <c r="E410" s="244">
        <v>17780636.57</v>
      </c>
      <c r="F410" s="54">
        <f t="shared" si="81"/>
        <v>178.09446912269979</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11145832</v>
      </c>
      <c r="E412" s="53">
        <f>E6+E298</f>
        <v>8294489.5599999996</v>
      </c>
      <c r="F412" s="54">
        <f t="shared" si="81"/>
        <v>74.41785916026727</v>
      </c>
    </row>
    <row r="413" spans="1:6" ht="12.75" customHeight="1" x14ac:dyDescent="0.2">
      <c r="A413" s="55" t="s">
        <v>606</v>
      </c>
      <c r="B413" s="87" t="s">
        <v>829</v>
      </c>
      <c r="C413" s="52" t="s">
        <v>830</v>
      </c>
      <c r="D413" s="53">
        <f t="shared" ref="D413:E413" si="112">D289+D350</f>
        <v>13886631</v>
      </c>
      <c r="E413" s="53">
        <f t="shared" si="112"/>
        <v>8715567.0299999993</v>
      </c>
      <c r="F413" s="54">
        <f t="shared" si="81"/>
        <v>62.762285755270653</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2740799</v>
      </c>
      <c r="E415" s="53">
        <f t="shared" si="114"/>
        <v>421077.46999999974</v>
      </c>
      <c r="F415" s="54">
        <f t="shared" si="81"/>
        <v>15.363310844757304</v>
      </c>
    </row>
    <row r="416" spans="1:6" ht="12.75" customHeight="1" x14ac:dyDescent="0.2">
      <c r="A416" s="62" t="s">
        <v>835</v>
      </c>
      <c r="B416" s="234" t="s">
        <v>836</v>
      </c>
      <c r="C416" s="63" t="s">
        <v>837</v>
      </c>
      <c r="D416" s="53">
        <f t="shared" ref="D416:E416" si="115">IF(D292-D293+D409-D410&gt;=0,D292-D293+D409-D410,0)</f>
        <v>194240</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2522331.1400000006</v>
      </c>
      <c r="F417" s="54" t="str">
        <f t="shared" si="81"/>
        <v>-</v>
      </c>
    </row>
    <row r="418" spans="1:6" ht="12.75" customHeight="1" x14ac:dyDescent="0.2">
      <c r="A418" s="57" t="s">
        <v>840</v>
      </c>
      <c r="B418" s="235" t="s">
        <v>841</v>
      </c>
      <c r="C418" s="58" t="s">
        <v>842</v>
      </c>
      <c r="D418" s="64">
        <f t="shared" ref="D418:E418" si="117">D294+D411</f>
        <v>0</v>
      </c>
      <c r="E418" s="64">
        <f t="shared" si="117"/>
        <v>266810.96000000002</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4600000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4600000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4600000</v>
      </c>
      <c r="E495" s="53">
        <f t="shared" si="140"/>
        <v>0</v>
      </c>
      <c r="F495" s="54">
        <f t="shared" si="119"/>
        <v>0</v>
      </c>
    </row>
    <row r="496" spans="1:6" ht="12.75" customHeight="1" x14ac:dyDescent="0.2">
      <c r="A496" s="55">
        <v>8443</v>
      </c>
      <c r="B496" s="87" t="s">
        <v>996</v>
      </c>
      <c r="C496" s="52" t="s">
        <v>997</v>
      </c>
      <c r="D496" s="244">
        <v>4600000</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1110633</v>
      </c>
      <c r="E528" s="53">
        <f t="shared" si="148"/>
        <v>699735.41</v>
      </c>
      <c r="F528" s="54">
        <f t="shared" si="119"/>
        <v>63.00329721879325</v>
      </c>
    </row>
    <row r="529" spans="1:6" ht="24" x14ac:dyDescent="0.2">
      <c r="A529" s="55">
        <v>51</v>
      </c>
      <c r="B529" s="87" t="s">
        <v>1062</v>
      </c>
      <c r="C529" s="52" t="s">
        <v>1063</v>
      </c>
      <c r="D529" s="53">
        <f t="shared" ref="D529:E529" si="149">D530+D535+D538+D542+D543+D550+D555+D563</f>
        <v>823133</v>
      </c>
      <c r="E529" s="53">
        <f t="shared" si="149"/>
        <v>0</v>
      </c>
      <c r="F529" s="54">
        <f t="shared" si="119"/>
        <v>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823133</v>
      </c>
      <c r="E535" s="53">
        <f t="shared" si="151"/>
        <v>0</v>
      </c>
      <c r="F535" s="54">
        <f t="shared" si="119"/>
        <v>0</v>
      </c>
    </row>
    <row r="536" spans="1:6" ht="24" x14ac:dyDescent="0.2">
      <c r="A536" s="55">
        <v>5121</v>
      </c>
      <c r="B536" s="87" t="s">
        <v>1076</v>
      </c>
      <c r="C536" s="52" t="s">
        <v>1077</v>
      </c>
      <c r="D536" s="244">
        <v>823133</v>
      </c>
      <c r="E536" s="244"/>
      <c r="F536" s="54">
        <f t="shared" si="119"/>
        <v>0</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287500</v>
      </c>
      <c r="E593" s="53">
        <f t="shared" si="167"/>
        <v>699735.41</v>
      </c>
      <c r="F593" s="54">
        <f t="shared" si="119"/>
        <v>243.38622956521738</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287500</v>
      </c>
      <c r="E605" s="53">
        <f t="shared" si="171"/>
        <v>527083.37</v>
      </c>
      <c r="F605" s="54">
        <f t="shared" si="119"/>
        <v>183.33334608695654</v>
      </c>
    </row>
    <row r="606" spans="1:6" ht="24" x14ac:dyDescent="0.2">
      <c r="A606" s="55">
        <v>5443</v>
      </c>
      <c r="B606" s="87" t="s">
        <v>1207</v>
      </c>
      <c r="C606" s="52" t="s">
        <v>1208</v>
      </c>
      <c r="D606" s="244">
        <v>287500</v>
      </c>
      <c r="E606" s="244">
        <v>527083.37</v>
      </c>
      <c r="F606" s="54">
        <f t="shared" si="119"/>
        <v>183.33334608695654</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172652.04</v>
      </c>
      <c r="F617" s="54" t="str">
        <f t="shared" si="119"/>
        <v>-</v>
      </c>
    </row>
    <row r="618" spans="1:6" ht="12.75" customHeight="1" x14ac:dyDescent="0.2">
      <c r="A618" s="55">
        <v>5471</v>
      </c>
      <c r="B618" s="87" t="s">
        <v>1231</v>
      </c>
      <c r="C618" s="52" t="s">
        <v>1232</v>
      </c>
      <c r="D618" s="244"/>
      <c r="E618" s="244">
        <v>172652.04</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3489367</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699735.41</v>
      </c>
      <c r="F636" s="54" t="str">
        <f t="shared" si="119"/>
        <v>-</v>
      </c>
    </row>
    <row r="637" spans="1:6" ht="12.75" customHeight="1" x14ac:dyDescent="0.2">
      <c r="A637" s="55">
        <v>92213</v>
      </c>
      <c r="B637" s="87" t="s">
        <v>1269</v>
      </c>
      <c r="C637" s="52" t="s">
        <v>1270</v>
      </c>
      <c r="D637" s="244"/>
      <c r="E637" s="244">
        <v>3469367.34</v>
      </c>
      <c r="F637" s="54" t="str">
        <f t="shared" si="119"/>
        <v>-</v>
      </c>
    </row>
    <row r="638" spans="1:6" ht="12.75" customHeight="1" x14ac:dyDescent="0.2">
      <c r="A638" s="55">
        <v>92223</v>
      </c>
      <c r="B638" s="87" t="s">
        <v>1271</v>
      </c>
      <c r="C638" s="52" t="s">
        <v>1272</v>
      </c>
      <c r="D638" s="244">
        <v>20000</v>
      </c>
      <c r="E638" s="244"/>
      <c r="F638" s="54">
        <f t="shared" si="119"/>
        <v>0</v>
      </c>
    </row>
    <row r="639" spans="1:6" ht="12.75" customHeight="1" x14ac:dyDescent="0.2">
      <c r="A639" s="55" t="s">
        <v>606</v>
      </c>
      <c r="B639" s="87" t="s">
        <v>1273</v>
      </c>
      <c r="C639" s="52" t="s">
        <v>1274</v>
      </c>
      <c r="D639" s="53">
        <f t="shared" ref="D639:E639" si="180">D412+D420</f>
        <v>15745832</v>
      </c>
      <c r="E639" s="53">
        <f t="shared" si="180"/>
        <v>8294489.5599999996</v>
      </c>
      <c r="F639" s="54">
        <f t="shared" si="119"/>
        <v>52.677366048361243</v>
      </c>
    </row>
    <row r="640" spans="1:6" ht="12.75" customHeight="1" x14ac:dyDescent="0.2">
      <c r="A640" s="55" t="s">
        <v>606</v>
      </c>
      <c r="B640" s="87" t="s">
        <v>1275</v>
      </c>
      <c r="C640" s="52" t="s">
        <v>1276</v>
      </c>
      <c r="D640" s="53">
        <f t="shared" ref="D640:E640" si="181">D413+D528</f>
        <v>14997264</v>
      </c>
      <c r="E640" s="53">
        <f t="shared" si="181"/>
        <v>9415302.4399999995</v>
      </c>
      <c r="F640" s="54">
        <f t="shared" si="119"/>
        <v>62.780134029780363</v>
      </c>
    </row>
    <row r="641" spans="1:6" ht="12.75" customHeight="1" x14ac:dyDescent="0.2">
      <c r="A641" s="55" t="s">
        <v>606</v>
      </c>
      <c r="B641" s="87" t="s">
        <v>1277</v>
      </c>
      <c r="C641" s="52" t="s">
        <v>1278</v>
      </c>
      <c r="D641" s="53">
        <f t="shared" ref="D641:E641" si="182">IF(D639&gt;=D640,D639-D640,0)</f>
        <v>748568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1120812.8799999999</v>
      </c>
      <c r="F642" s="54" t="str">
        <f t="shared" si="119"/>
        <v>-</v>
      </c>
    </row>
    <row r="643" spans="1:6" ht="24" x14ac:dyDescent="0.2">
      <c r="A643" s="62" t="s">
        <v>1281</v>
      </c>
      <c r="B643" s="87" t="s">
        <v>1282</v>
      </c>
      <c r="C643" s="63" t="s">
        <v>1281</v>
      </c>
      <c r="D643" s="53">
        <f t="shared" ref="D643:E643" si="184">IF(D416-D417+D637-D638&gt;=0,D416-D417+D637-D638,0)</f>
        <v>174240</v>
      </c>
      <c r="E643" s="53">
        <f t="shared" si="184"/>
        <v>947036.19999999925</v>
      </c>
      <c r="F643" s="54">
        <f t="shared" si="119"/>
        <v>543.5239898989895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922808</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173776.68000000063</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907530</v>
      </c>
      <c r="E649" s="244">
        <v>1279595.05</v>
      </c>
      <c r="F649" s="54">
        <f t="shared" ref="F649:F724" si="188">IF(D649&lt;&gt;0,IF(E649/D649&gt;=100,"&gt;&gt;100",E649/D649*100),"-")</f>
        <v>140.99754829041464</v>
      </c>
    </row>
    <row r="650" spans="1:6" ht="12.75" customHeight="1" x14ac:dyDescent="0.2">
      <c r="A650" s="55" t="s">
        <v>1294</v>
      </c>
      <c r="B650" s="87" t="s">
        <v>1295</v>
      </c>
      <c r="C650" s="52" t="s">
        <v>1294</v>
      </c>
      <c r="D650" s="244">
        <v>16143817</v>
      </c>
      <c r="E650" s="244">
        <v>8869827.4800000004</v>
      </c>
      <c r="F650" s="54">
        <f t="shared" si="188"/>
        <v>54.942567052141392</v>
      </c>
    </row>
    <row r="651" spans="1:6" ht="12.75" customHeight="1" x14ac:dyDescent="0.2">
      <c r="A651" s="55" t="s">
        <v>1296</v>
      </c>
      <c r="B651" s="87" t="s">
        <v>1297</v>
      </c>
      <c r="C651" s="52" t="s">
        <v>1296</v>
      </c>
      <c r="D651" s="244">
        <v>15771752</v>
      </c>
      <c r="E651" s="244">
        <v>9766381.8300000001</v>
      </c>
      <c r="F651" s="54">
        <f t="shared" si="188"/>
        <v>61.923252597428615</v>
      </c>
    </row>
    <row r="652" spans="1:6" ht="24" x14ac:dyDescent="0.2">
      <c r="A652" s="55">
        <v>11</v>
      </c>
      <c r="B652" s="87" t="s">
        <v>1298</v>
      </c>
      <c r="C652" s="52" t="s">
        <v>1299</v>
      </c>
      <c r="D652" s="53">
        <f t="shared" ref="D652:E652" si="189">+D649+D650-D651</f>
        <v>1279595</v>
      </c>
      <c r="E652" s="53">
        <f t="shared" si="189"/>
        <v>383040.70000000112</v>
      </c>
      <c r="F652" s="54">
        <f t="shared" si="188"/>
        <v>29.934526158667481</v>
      </c>
    </row>
    <row r="653" spans="1:6" ht="24" x14ac:dyDescent="0.2">
      <c r="A653" s="55" t="s">
        <v>606</v>
      </c>
      <c r="B653" s="87" t="s">
        <v>1300</v>
      </c>
      <c r="C653" s="52" t="s">
        <v>1301</v>
      </c>
      <c r="D653" s="264">
        <v>12</v>
      </c>
      <c r="E653" s="264">
        <v>5</v>
      </c>
      <c r="F653" s="54">
        <f t="shared" si="188"/>
        <v>41.666666666666671</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15</v>
      </c>
      <c r="E655" s="264">
        <v>5</v>
      </c>
      <c r="F655" s="54">
        <f t="shared" si="188"/>
        <v>33.333333333333329</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1037</v>
      </c>
      <c r="E660" s="244"/>
      <c r="F660" s="54">
        <f t="shared" si="188"/>
        <v>0</v>
      </c>
    </row>
    <row r="661" spans="1:6" ht="12.75" customHeight="1" x14ac:dyDescent="0.2">
      <c r="A661" s="55">
        <v>63311</v>
      </c>
      <c r="B661" s="87" t="s">
        <v>1317</v>
      </c>
      <c r="C661" s="52" t="s">
        <v>1318</v>
      </c>
      <c r="D661" s="244">
        <v>3437173</v>
      </c>
      <c r="E661" s="244">
        <v>3651935.06</v>
      </c>
      <c r="F661" s="54">
        <f t="shared" si="188"/>
        <v>106.24821793956836</v>
      </c>
    </row>
    <row r="662" spans="1:6" ht="12.75" customHeight="1" x14ac:dyDescent="0.2">
      <c r="A662" s="55">
        <v>63312</v>
      </c>
      <c r="B662" s="87" t="s">
        <v>1319</v>
      </c>
      <c r="C662" s="52" t="s">
        <v>1320</v>
      </c>
      <c r="D662" s="244">
        <v>44363</v>
      </c>
      <c r="E662" s="244">
        <v>19000</v>
      </c>
      <c r="F662" s="54">
        <f t="shared" si="188"/>
        <v>42.828483195455675</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2673797</v>
      </c>
      <c r="E665" s="244">
        <v>124484</v>
      </c>
      <c r="F665" s="54">
        <f t="shared" si="188"/>
        <v>4.6557012368553039</v>
      </c>
    </row>
    <row r="666" spans="1:6" ht="12.75" customHeight="1" x14ac:dyDescent="0.2">
      <c r="A666" s="55">
        <v>63322</v>
      </c>
      <c r="B666" s="87" t="s">
        <v>1327</v>
      </c>
      <c r="C666" s="52" t="s">
        <v>1328</v>
      </c>
      <c r="D666" s="244">
        <v>200000</v>
      </c>
      <c r="E666" s="244">
        <v>250000</v>
      </c>
      <c r="F666" s="54">
        <f t="shared" si="188"/>
        <v>125</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120416</v>
      </c>
      <c r="E669" s="244">
        <v>69861.62</v>
      </c>
      <c r="F669" s="54">
        <f t="shared" si="188"/>
        <v>58.016891442997611</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910965</v>
      </c>
      <c r="E694" s="244"/>
      <c r="F694" s="54">
        <f t="shared" si="188"/>
        <v>0</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193502</v>
      </c>
      <c r="E698" s="244">
        <v>350000</v>
      </c>
      <c r="F698" s="54">
        <f t="shared" si="188"/>
        <v>180.87668344513236</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68397</v>
      </c>
      <c r="E710" s="244"/>
      <c r="F710" s="54">
        <f t="shared" si="188"/>
        <v>0</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v>52199.53</v>
      </c>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21755</v>
      </c>
      <c r="E718" s="244">
        <v>51024.15</v>
      </c>
      <c r="F718" s="54">
        <f t="shared" si="188"/>
        <v>234.53987589059989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16178</v>
      </c>
      <c r="E721" s="244">
        <v>36514.76</v>
      </c>
      <c r="F721" s="54">
        <f t="shared" si="188"/>
        <v>225.70626777104712</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36757</v>
      </c>
      <c r="E725" s="244">
        <v>34137.599999999999</v>
      </c>
      <c r="F725" s="54">
        <f t="shared" ref="F725:F979" si="190">IF(D725&lt;&gt;0,IF(E725/D725&gt;=100,"&gt;&gt;100",E725/D725*100),"-")</f>
        <v>92.873738335555132</v>
      </c>
    </row>
    <row r="726" spans="1:6" ht="12.75" customHeight="1" x14ac:dyDescent="0.2">
      <c r="A726" s="55" t="s">
        <v>1429</v>
      </c>
      <c r="B726" s="87" t="s">
        <v>1430</v>
      </c>
      <c r="C726" s="52" t="s">
        <v>1429</v>
      </c>
      <c r="D726" s="244">
        <v>2335</v>
      </c>
      <c r="E726" s="244">
        <v>2216.14</v>
      </c>
      <c r="F726" s="54">
        <f t="shared" si="190"/>
        <v>94.909635974304067</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68778</v>
      </c>
      <c r="E742" s="244">
        <v>64747.89</v>
      </c>
      <c r="F742" s="54">
        <f t="shared" si="190"/>
        <v>94.140408270086368</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v>819</v>
      </c>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28451</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15400</v>
      </c>
      <c r="E816" s="244">
        <v>42500</v>
      </c>
      <c r="F816" s="54">
        <f t="shared" si="190"/>
        <v>275.97402597402601</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72000</v>
      </c>
      <c r="E819" s="244">
        <v>87500</v>
      </c>
      <c r="F819" s="54">
        <f t="shared" si="190"/>
        <v>121.52777777777777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41000</v>
      </c>
      <c r="E821" s="244">
        <v>35500</v>
      </c>
      <c r="F821" s="54">
        <f t="shared" si="190"/>
        <v>86.58536585365853</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61114</v>
      </c>
      <c r="E823" s="244">
        <v>47166.52</v>
      </c>
      <c r="F823" s="54">
        <f t="shared" si="190"/>
        <v>77.177929770592655</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33219</v>
      </c>
      <c r="E828" s="244">
        <v>21299.3</v>
      </c>
      <c r="F828" s="54">
        <f t="shared" si="190"/>
        <v>64.117824136789181</v>
      </c>
    </row>
    <row r="829" spans="1:6" ht="12.75" customHeight="1" x14ac:dyDescent="0.2">
      <c r="A829" s="55">
        <v>38117</v>
      </c>
      <c r="B829" s="87" t="s">
        <v>1634</v>
      </c>
      <c r="C829" s="52" t="s">
        <v>1635</v>
      </c>
      <c r="D829" s="244">
        <v>7388</v>
      </c>
      <c r="E829" s="244">
        <v>9000</v>
      </c>
      <c r="F829" s="54">
        <f t="shared" si="190"/>
        <v>121.81916621548456</v>
      </c>
    </row>
    <row r="830" spans="1:6" ht="12.75" customHeight="1" x14ac:dyDescent="0.2">
      <c r="A830" s="55">
        <v>38612</v>
      </c>
      <c r="B830" s="87" t="s">
        <v>1636</v>
      </c>
      <c r="C830" s="52" t="s">
        <v>1637</v>
      </c>
      <c r="D830" s="244">
        <v>87304</v>
      </c>
      <c r="E830" s="244">
        <v>140434</v>
      </c>
      <c r="F830" s="54">
        <f t="shared" si="190"/>
        <v>160.85631815266197</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v>4600000</v>
      </c>
      <c r="E886" s="244"/>
      <c r="F886" s="54">
        <f t="shared" si="190"/>
        <v>0</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v>823133</v>
      </c>
      <c r="E915" s="244"/>
      <c r="F915" s="54">
        <f t="shared" si="190"/>
        <v>0</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v>287500</v>
      </c>
      <c r="E954" s="244">
        <v>527083.37</v>
      </c>
      <c r="F954" s="54">
        <f t="shared" si="190"/>
        <v>183.33334608695654</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172652.04</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1" workbookViewId="0">
      <selection activeCell="D237" sqref="D23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29256887</v>
      </c>
      <c r="E6" s="231">
        <f t="shared" si="0"/>
        <v>29498674.210000001</v>
      </c>
      <c r="F6" s="232">
        <f t="shared" ref="F6:F260" si="1">IF(D6&gt;0,IF(E6/D6&gt;=100,"&gt;&gt;100",E6/D6*100),"-")</f>
        <v>100.82642835514251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24229909</v>
      </c>
      <c r="E7" s="106">
        <f t="shared" si="2"/>
        <v>26372435.68</v>
      </c>
      <c r="F7" s="95">
        <f t="shared" si="1"/>
        <v>108.84248752234274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993688</v>
      </c>
      <c r="E8" s="106">
        <f>E9+E10-E11</f>
        <v>1025313.32</v>
      </c>
      <c r="F8" s="95">
        <f t="shared" si="1"/>
        <v>103.18262070187021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993688</v>
      </c>
      <c r="E9" s="249">
        <v>1025313.32</v>
      </c>
      <c r="F9" s="95">
        <f t="shared" si="1"/>
        <v>103.18262070187021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13828278</v>
      </c>
      <c r="E12" s="106">
        <f t="shared" si="3"/>
        <v>24627740.079999998</v>
      </c>
      <c r="F12" s="95">
        <f t="shared" si="1"/>
        <v>178.09694077599539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12698527</v>
      </c>
      <c r="E13" s="106">
        <f t="shared" si="4"/>
        <v>22233498.189999998</v>
      </c>
      <c r="F13" s="95">
        <f t="shared" si="1"/>
        <v>175.08722224239077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104126</v>
      </c>
      <c r="E14" s="249">
        <v>104125.59</v>
      </c>
      <c r="F14" s="95">
        <f t="shared" si="1"/>
        <v>99.999606246278532</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6752854</v>
      </c>
      <c r="E15" s="249">
        <v>9513469.2699999996</v>
      </c>
      <c r="F15" s="95">
        <f t="shared" si="1"/>
        <v>140.88071902635537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6347634</v>
      </c>
      <c r="E16" s="249">
        <v>10227152.789999999</v>
      </c>
      <c r="F16" s="95">
        <f t="shared" si="1"/>
        <v>161.11755639975459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4271597</v>
      </c>
      <c r="E17" s="249">
        <v>7791660.6100000003</v>
      </c>
      <c r="F17" s="95">
        <f t="shared" si="1"/>
        <v>182.40626655557631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4777684</v>
      </c>
      <c r="E18" s="249">
        <v>5402910.0700000003</v>
      </c>
      <c r="F18" s="95">
        <f t="shared" si="1"/>
        <v>113.08638390483759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1020886</v>
      </c>
      <c r="E19" s="106">
        <f t="shared" si="5"/>
        <v>2113389.46</v>
      </c>
      <c r="F19" s="95">
        <f t="shared" si="1"/>
        <v>207.0152259899734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542021</v>
      </c>
      <c r="E20" s="249">
        <v>564491.62</v>
      </c>
      <c r="F20" s="95">
        <f t="shared" si="1"/>
        <v>104.14571022155967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17519</v>
      </c>
      <c r="E21" s="249">
        <v>297943.37</v>
      </c>
      <c r="F21" s="95">
        <f t="shared" si="1"/>
        <v>1700.6870825960386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191554</v>
      </c>
      <c r="E22" s="249">
        <v>354245.9</v>
      </c>
      <c r="F22" s="95">
        <f t="shared" si="1"/>
        <v>184.93265606565251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325097</v>
      </c>
      <c r="E25" s="249">
        <v>437891.95</v>
      </c>
      <c r="F25" s="95">
        <f t="shared" si="1"/>
        <v>134.69578310473489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809785</v>
      </c>
      <c r="E26" s="249">
        <v>1381742.61</v>
      </c>
      <c r="F26" s="95">
        <f t="shared" si="1"/>
        <v>170.63079829831375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865090</v>
      </c>
      <c r="E28" s="249">
        <v>922925.99</v>
      </c>
      <c r="F28" s="95">
        <f t="shared" si="1"/>
        <v>106.6855460125536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19778</v>
      </c>
      <c r="E29" s="106">
        <f t="shared" si="6"/>
        <v>19778.060000000001</v>
      </c>
      <c r="F29" s="95">
        <f t="shared" si="1"/>
        <v>100.00030336737791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23994</v>
      </c>
      <c r="E30" s="249">
        <v>23994</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4216</v>
      </c>
      <c r="E34" s="249">
        <v>4215.9399999999996</v>
      </c>
      <c r="F34" s="95">
        <f t="shared" si="1"/>
        <v>99.998576850094864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82675</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v>82675</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89087</v>
      </c>
      <c r="E45" s="106">
        <f t="shared" si="9"/>
        <v>178399.37</v>
      </c>
      <c r="F45" s="95">
        <f t="shared" si="1"/>
        <v>200.25297742656053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170346</v>
      </c>
      <c r="E47" s="249">
        <v>240699.63</v>
      </c>
      <c r="F47" s="95">
        <f t="shared" si="1"/>
        <v>141.30042971364165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77600</v>
      </c>
      <c r="E48" s="249">
        <v>147600</v>
      </c>
      <c r="F48" s="95">
        <f t="shared" si="1"/>
        <v>190.20618556701029</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158859</v>
      </c>
      <c r="E50" s="249">
        <v>209900.26</v>
      </c>
      <c r="F50" s="95">
        <f t="shared" si="1"/>
        <v>132.12991394884773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37733</v>
      </c>
      <c r="E52" s="106">
        <f t="shared" si="10"/>
        <v>37733.270000000019</v>
      </c>
      <c r="F52" s="95">
        <f t="shared" si="1"/>
        <v>100.0007155540244</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361081</v>
      </c>
      <c r="E54" s="249">
        <v>365875.71</v>
      </c>
      <c r="F54" s="95">
        <f t="shared" si="1"/>
        <v>101.32787657063098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323348</v>
      </c>
      <c r="E55" s="249">
        <v>328142.44</v>
      </c>
      <c r="F55" s="95">
        <f t="shared" si="1"/>
        <v>101.48274923611713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9370210</v>
      </c>
      <c r="E56" s="106">
        <f t="shared" si="11"/>
        <v>681649.01</v>
      </c>
      <c r="F56" s="95">
        <f t="shared" si="1"/>
        <v>7.2746396292078837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9265575</v>
      </c>
      <c r="E57" s="249">
        <v>681649.01</v>
      </c>
      <c r="F57" s="95">
        <f t="shared" si="1"/>
        <v>7.3567912406947222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34635</v>
      </c>
      <c r="E58" s="249">
        <v>0</v>
      </c>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70000</v>
      </c>
      <c r="E61" s="249">
        <v>0</v>
      </c>
      <c r="F61" s="95">
        <f t="shared" si="1"/>
        <v>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5026978</v>
      </c>
      <c r="E68" s="106">
        <f t="shared" si="13"/>
        <v>3126238.53</v>
      </c>
      <c r="F68" s="95">
        <f t="shared" si="1"/>
        <v>62.189222431448869</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1279595</v>
      </c>
      <c r="E69" s="106">
        <f t="shared" si="14"/>
        <v>383040.7</v>
      </c>
      <c r="F69" s="95">
        <f t="shared" si="1"/>
        <v>29.934526158667392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1277988</v>
      </c>
      <c r="E70" s="106">
        <f t="shared" si="15"/>
        <v>381695.9</v>
      </c>
      <c r="F70" s="95">
        <f t="shared" si="1"/>
        <v>29.866939282684974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1277988</v>
      </c>
      <c r="E72" s="249">
        <v>381695.9</v>
      </c>
      <c r="F72" s="95">
        <f t="shared" si="1"/>
        <v>29.866939282684974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1607</v>
      </c>
      <c r="E76" s="249">
        <v>1344.8</v>
      </c>
      <c r="F76" s="95">
        <f t="shared" si="1"/>
        <v>83.683883011823269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36229</v>
      </c>
      <c r="E78" s="106">
        <f>E79+SUM(E82:E84)-E85+E86</f>
        <v>170124.47999999998</v>
      </c>
      <c r="F78" s="95">
        <f t="shared" si="1"/>
        <v>469.58094344309796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v>753.9</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36229</v>
      </c>
      <c r="E86" s="249">
        <v>169370.58</v>
      </c>
      <c r="F86" s="95">
        <f t="shared" si="1"/>
        <v>467.50001380109853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1646265</v>
      </c>
      <c r="E87" s="106">
        <f t="shared" si="17"/>
        <v>823132.64</v>
      </c>
      <c r="F87" s="95">
        <f t="shared" si="1"/>
        <v>50.000008504098673</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1646265</v>
      </c>
      <c r="E88" s="106">
        <f t="shared" si="18"/>
        <v>823132.64</v>
      </c>
      <c r="F88" s="95">
        <f t="shared" si="1"/>
        <v>50.000008504098673</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1646265</v>
      </c>
      <c r="E89" s="249">
        <v>823132.64</v>
      </c>
      <c r="F89" s="95">
        <f t="shared" si="1"/>
        <v>50.000008504098673</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1477705</v>
      </c>
      <c r="E134" s="106">
        <f t="shared" si="23"/>
        <v>1477705.4</v>
      </c>
      <c r="F134" s="95">
        <f t="shared" si="1"/>
        <v>100.00002706900226</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1477705</v>
      </c>
      <c r="E135" s="106">
        <f t="shared" si="24"/>
        <v>1477705.4</v>
      </c>
      <c r="F135" s="95">
        <f t="shared" si="1"/>
        <v>100.00002706900226</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20000</v>
      </c>
      <c r="E139" s="249">
        <v>20000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1457705</v>
      </c>
      <c r="E141" s="249">
        <v>1457705.4</v>
      </c>
      <c r="F141" s="95">
        <f t="shared" si="1"/>
        <v>100.00002744039432</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587184</v>
      </c>
      <c r="E146" s="106">
        <f t="shared" si="26"/>
        <v>272235.30999999994</v>
      </c>
      <c r="F146" s="95">
        <f t="shared" si="1"/>
        <v>46.362862407695019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149468</v>
      </c>
      <c r="E147" s="249">
        <v>125753.18</v>
      </c>
      <c r="F147" s="95">
        <f t="shared" si="1"/>
        <v>84.13384804774266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63075</v>
      </c>
      <c r="E158" s="249">
        <v>60756.55</v>
      </c>
      <c r="F158" s="95">
        <f t="shared" si="1"/>
        <v>96.324296472453426</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578546</v>
      </c>
      <c r="E159" s="249">
        <v>343570.04</v>
      </c>
      <c r="F159" s="95">
        <f t="shared" si="1"/>
        <v>59.385086060572533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v>0.05</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v>200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203905</v>
      </c>
      <c r="E163" s="249">
        <v>258044.51</v>
      </c>
      <c r="F163" s="95">
        <f t="shared" si="1"/>
        <v>126.55134008484343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29256887</v>
      </c>
      <c r="E175" s="106">
        <f t="shared" si="30"/>
        <v>29498674.209999997</v>
      </c>
      <c r="F175" s="95">
        <f t="shared" si="1"/>
        <v>100.82642835514248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4854690</v>
      </c>
      <c r="E176" s="106">
        <f t="shared" si="31"/>
        <v>4488881.1099999994</v>
      </c>
      <c r="F176" s="95">
        <f t="shared" si="1"/>
        <v>92.46483524179709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185657</v>
      </c>
      <c r="E177" s="106">
        <f t="shared" si="32"/>
        <v>501459.26</v>
      </c>
      <c r="F177" s="95">
        <f t="shared" si="1"/>
        <v>270.09984002757778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49080</v>
      </c>
      <c r="E178" s="249">
        <v>62484.28</v>
      </c>
      <c r="F178" s="95">
        <f t="shared" si="1"/>
        <v>127.31108394458029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68194</v>
      </c>
      <c r="E179" s="249">
        <v>135107.26</v>
      </c>
      <c r="F179" s="95">
        <f t="shared" si="1"/>
        <v>198.12191688418338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1906</v>
      </c>
      <c r="E180" s="106">
        <f t="shared" si="33"/>
        <v>860.6</v>
      </c>
      <c r="F180" s="95">
        <f t="shared" si="1"/>
        <v>45.152151101783844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499</v>
      </c>
      <c r="E182" s="249">
        <v>500</v>
      </c>
      <c r="F182" s="95">
        <f t="shared" si="1"/>
        <v>100.20040080160319</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1407</v>
      </c>
      <c r="E183" s="249">
        <v>360.6</v>
      </c>
      <c r="F183" s="95">
        <f t="shared" si="1"/>
        <v>25.628997867803839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v>819</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66477</v>
      </c>
      <c r="E188" s="249">
        <v>302188.12</v>
      </c>
      <c r="F188" s="95">
        <f t="shared" si="1"/>
        <v>454.57544714713362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2115</v>
      </c>
      <c r="E189" s="249">
        <v>20239.64</v>
      </c>
      <c r="F189" s="95">
        <f t="shared" si="1"/>
        <v>956.95697399527194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4628902</v>
      </c>
      <c r="E206" s="106">
        <f t="shared" si="37"/>
        <v>3929166.94</v>
      </c>
      <c r="F206" s="95">
        <f t="shared" si="1"/>
        <v>84.883346849857702</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4628902</v>
      </c>
      <c r="E207" s="106">
        <f t="shared" si="38"/>
        <v>3929166.94</v>
      </c>
      <c r="F207" s="95">
        <f t="shared" si="1"/>
        <v>84.883346849857702</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4456250</v>
      </c>
      <c r="E212" s="249">
        <v>3929166.94</v>
      </c>
      <c r="F212" s="95">
        <f t="shared" si="1"/>
        <v>88.172049144460033</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172652</v>
      </c>
      <c r="E217" s="249">
        <v>0</v>
      </c>
      <c r="F217" s="95">
        <f t="shared" si="1"/>
        <v>0</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38016</v>
      </c>
      <c r="E234" s="106">
        <f t="shared" si="40"/>
        <v>38015.269999999997</v>
      </c>
      <c r="F234" s="95">
        <f t="shared" si="1"/>
        <v>99.998079755892249</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38016</v>
      </c>
      <c r="E236" s="249">
        <v>38015.269999999997</v>
      </c>
      <c r="F236" s="95">
        <f t="shared" si="1"/>
        <v>99.998079755892249</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24402197</v>
      </c>
      <c r="E237" s="106">
        <f t="shared" si="41"/>
        <v>25009793.099999998</v>
      </c>
      <c r="F237" s="95">
        <f t="shared" si="1"/>
        <v>102.48992375563559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22897629</v>
      </c>
      <c r="E238" s="106">
        <f t="shared" si="42"/>
        <v>24916758.82</v>
      </c>
      <c r="F238" s="95">
        <f t="shared" si="1"/>
        <v>108.81807378397126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27353879</v>
      </c>
      <c r="E239" s="106">
        <f t="shared" si="43"/>
        <v>28673273.719999999</v>
      </c>
      <c r="F239" s="95">
        <f t="shared" si="1"/>
        <v>104.82342822383619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25876174</v>
      </c>
      <c r="E240" s="249">
        <v>27195568.32</v>
      </c>
      <c r="F240" s="95">
        <f t="shared" si="1"/>
        <v>105.09887713693686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1477705</v>
      </c>
      <c r="E241" s="249">
        <v>1477705.4</v>
      </c>
      <c r="F241" s="95">
        <f t="shared" si="1"/>
        <v>100.00002706900226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4456250</v>
      </c>
      <c r="E242" s="106">
        <f t="shared" si="44"/>
        <v>3756514.9</v>
      </c>
      <c r="F242" s="95">
        <f t="shared" si="1"/>
        <v>84.29766956521739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4456250</v>
      </c>
      <c r="E243" s="249">
        <v>3756514.9</v>
      </c>
      <c r="F243" s="95">
        <f t="shared" si="1"/>
        <v>84.29766956521739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922808</v>
      </c>
      <c r="E245" s="106">
        <f t="shared" si="45"/>
        <v>-173776.68000000343</v>
      </c>
      <c r="F245" s="95">
        <f t="shared" si="1"/>
        <v>-18.83129318341447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17922925</v>
      </c>
      <c r="E246" s="106">
        <f t="shared" si="46"/>
        <v>19724224.989999998</v>
      </c>
      <c r="F246" s="95">
        <f t="shared" si="1"/>
        <v>110.05025680797078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14453558</v>
      </c>
      <c r="E247" s="249">
        <v>16954593.059999999</v>
      </c>
      <c r="F247" s="95">
        <f t="shared" si="1"/>
        <v>117.30394038616649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3469367</v>
      </c>
      <c r="E249" s="249">
        <v>2769631.93</v>
      </c>
      <c r="F249" s="95">
        <f t="shared" si="1"/>
        <v>79.831044971604342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17000117</v>
      </c>
      <c r="E250" s="106">
        <f t="shared" si="47"/>
        <v>19898001.670000002</v>
      </c>
      <c r="F250" s="95">
        <f t="shared" si="1"/>
        <v>117.04626309336578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17000117</v>
      </c>
      <c r="E252" s="249">
        <v>19898001.670000002</v>
      </c>
      <c r="F252" s="95">
        <f t="shared" si="1"/>
        <v>117.04626309336578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581760</v>
      </c>
      <c r="E255" s="249">
        <v>266810.96000000002</v>
      </c>
      <c r="F255" s="95">
        <f t="shared" si="1"/>
        <v>45.8627200220022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24670220</v>
      </c>
      <c r="E259" s="106">
        <f t="shared" si="49"/>
        <v>24670220.300000001</v>
      </c>
      <c r="F259" s="95">
        <f t="shared" si="1"/>
        <v>100.00000121604104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24670220</v>
      </c>
      <c r="E260" s="250">
        <v>24670220.300000001</v>
      </c>
      <c r="F260" s="99">
        <f t="shared" si="1"/>
        <v>100.00000121604104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v>823132.64</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v>1646265</v>
      </c>
      <c r="E263" s="249"/>
      <c r="F263" s="95">
        <f t="shared" si="50"/>
        <v>0</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791089</v>
      </c>
      <c r="E264" s="249">
        <v>529679.42000000004</v>
      </c>
      <c r="F264" s="95">
        <f t="shared" si="50"/>
        <v>66.955730644718869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v>600.4</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8224</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10025</v>
      </c>
      <c r="E269" s="249">
        <v>145521.68</v>
      </c>
      <c r="F269" s="95">
        <f t="shared" si="50"/>
        <v>1451.58783042394</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15944</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73739</v>
      </c>
      <c r="E287" s="249">
        <v>420649.24</v>
      </c>
      <c r="F287" s="95">
        <f t="shared" si="50"/>
        <v>570.45693594976876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111918</v>
      </c>
      <c r="E288" s="249">
        <v>80810.02</v>
      </c>
      <c r="F288" s="95">
        <f t="shared" si="50"/>
        <v>72.204667703139805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2115</v>
      </c>
      <c r="E289" s="249">
        <v>2114.65</v>
      </c>
      <c r="F289" s="95">
        <f t="shared" si="50"/>
        <v>99.983451536643031</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18124.990000000002</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316402</v>
      </c>
      <c r="E293" s="249">
        <v>239583.35</v>
      </c>
      <c r="F293" s="95">
        <f t="shared" si="50"/>
        <v>75.721186971005238</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4312500</v>
      </c>
      <c r="E294" s="249">
        <v>3689583.59</v>
      </c>
      <c r="F294" s="95">
        <f t="shared" si="50"/>
        <v>85.555561507246367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46904</v>
      </c>
      <c r="E295" s="249">
        <v>65222.43</v>
      </c>
      <c r="F295" s="95">
        <f t="shared" si="50"/>
        <v>139.05515521064302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81</v>
      </c>
      <c r="E297" s="249"/>
      <c r="F297" s="95">
        <f t="shared" si="50"/>
        <v>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8304</v>
      </c>
      <c r="E298" s="249">
        <v>18173.11</v>
      </c>
      <c r="F298" s="95">
        <f t="shared" si="50"/>
        <v>218.84766377649325</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11188</v>
      </c>
      <c r="E299" s="249">
        <v>153354.97</v>
      </c>
      <c r="F299" s="95">
        <f t="shared" si="50"/>
        <v>1370.7094208080086</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7"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2031862</v>
      </c>
      <c r="E5" s="81">
        <f t="shared" si="0"/>
        <v>1882624.04</v>
      </c>
      <c r="F5" s="82">
        <f t="shared" ref="F5:F141" si="1">IF(D5&gt;0,IF(E5/D5&gt;=100,"&gt;&gt;100",E5/D5*100),"-")</f>
        <v>92.655113388606111</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486349</v>
      </c>
      <c r="E6" s="83">
        <f t="shared" si="2"/>
        <v>276160.44</v>
      </c>
      <c r="F6" s="65">
        <f t="shared" si="1"/>
        <v>56.782359992515666</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457324</v>
      </c>
      <c r="E7" s="251">
        <v>266660.44</v>
      </c>
      <c r="F7" s="65">
        <f t="shared" si="1"/>
        <v>58.308866361704169</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29025</v>
      </c>
      <c r="E8" s="251">
        <v>9500</v>
      </c>
      <c r="F8" s="65">
        <f t="shared" si="1"/>
        <v>32.730404823428074</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1545513</v>
      </c>
      <c r="E13" s="83">
        <f t="shared" si="4"/>
        <v>1606463.6</v>
      </c>
      <c r="F13" s="65">
        <f t="shared" si="1"/>
        <v>103.94371318778943</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416058</v>
      </c>
      <c r="E14" s="251">
        <v>559206.27</v>
      </c>
      <c r="F14" s="65">
        <f t="shared" si="1"/>
        <v>134.40584485816882</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1129455</v>
      </c>
      <c r="E16" s="251">
        <v>1047257.33</v>
      </c>
      <c r="F16" s="65">
        <f t="shared" si="1"/>
        <v>92.722359899243429</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682199</v>
      </c>
      <c r="E28" s="83">
        <f t="shared" si="6"/>
        <v>1052175.04</v>
      </c>
      <c r="F28" s="65">
        <f t="shared" si="1"/>
        <v>154.23286167232729</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682199</v>
      </c>
      <c r="E30" s="251">
        <v>1052175.04</v>
      </c>
      <c r="F30" s="65">
        <f t="shared" si="1"/>
        <v>154.23286167232729</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2223812</v>
      </c>
      <c r="E35" s="83">
        <f t="shared" si="7"/>
        <v>2323607.6599999997</v>
      </c>
      <c r="F35" s="65">
        <f t="shared" si="1"/>
        <v>104.48759427505561</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36641</v>
      </c>
      <c r="E39" s="83">
        <f t="shared" si="9"/>
        <v>38319</v>
      </c>
      <c r="F39" s="65">
        <f t="shared" si="1"/>
        <v>104.57956933489807</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36641</v>
      </c>
      <c r="E40" s="251">
        <v>38319</v>
      </c>
      <c r="F40" s="65">
        <f t="shared" si="1"/>
        <v>104.57956933489807</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481858</v>
      </c>
      <c r="E43" s="83">
        <f t="shared" si="10"/>
        <v>481527.48</v>
      </c>
      <c r="F43" s="65">
        <f t="shared" si="1"/>
        <v>99.931407178048303</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v>118000</v>
      </c>
      <c r="E47" s="251">
        <v>148000</v>
      </c>
      <c r="F47" s="65">
        <f t="shared" si="1"/>
        <v>125.42372881355932</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363858</v>
      </c>
      <c r="E48" s="251">
        <v>333527.48</v>
      </c>
      <c r="F48" s="65">
        <f t="shared" si="1"/>
        <v>91.664187677610485</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100052</v>
      </c>
      <c r="E50" s="83">
        <f t="shared" si="11"/>
        <v>19000</v>
      </c>
      <c r="F50" s="65">
        <f t="shared" si="1"/>
        <v>18.990125134929837</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100052</v>
      </c>
      <c r="E53" s="251">
        <v>19000</v>
      </c>
      <c r="F53" s="65">
        <f t="shared" si="1"/>
        <v>18.990125134929837</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1463889</v>
      </c>
      <c r="E54" s="83">
        <f t="shared" si="12"/>
        <v>1517179.25</v>
      </c>
      <c r="F54" s="65">
        <f t="shared" si="1"/>
        <v>103.64032040680679</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1463889</v>
      </c>
      <c r="E55" s="251">
        <v>1517179.25</v>
      </c>
      <c r="F55" s="65">
        <f t="shared" si="1"/>
        <v>103.64032040680679</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80896</v>
      </c>
      <c r="E60" s="251">
        <v>157948.74</v>
      </c>
      <c r="F60" s="65">
        <f t="shared" si="1"/>
        <v>195.24913469145568</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60476</v>
      </c>
      <c r="E61" s="83">
        <f t="shared" si="13"/>
        <v>109633.19</v>
      </c>
      <c r="F61" s="65">
        <f t="shared" si="1"/>
        <v>181.28379853164893</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60476</v>
      </c>
      <c r="E64" s="251">
        <v>109633.19</v>
      </c>
      <c r="F64" s="65">
        <f t="shared" si="1"/>
        <v>181.28379853164893</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313694</v>
      </c>
      <c r="E75" s="83">
        <f t="shared" si="15"/>
        <v>711956.3</v>
      </c>
      <c r="F75" s="65">
        <f t="shared" si="1"/>
        <v>226.95885161973135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72788</v>
      </c>
      <c r="E76" s="251">
        <v>210892.5</v>
      </c>
      <c r="F76" s="65">
        <f t="shared" si="1"/>
        <v>289.73525855910316</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108750</v>
      </c>
      <c r="E79" s="251">
        <v>120000</v>
      </c>
      <c r="F79" s="65">
        <f t="shared" si="1"/>
        <v>110.34482758620689</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132156</v>
      </c>
      <c r="E81" s="251">
        <v>381063.8</v>
      </c>
      <c r="F81" s="65">
        <f t="shared" si="1"/>
        <v>288.34392687430011</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6258787</v>
      </c>
      <c r="E82" s="83">
        <f t="shared" si="16"/>
        <v>1110590.9300000002</v>
      </c>
      <c r="F82" s="65">
        <f t="shared" si="1"/>
        <v>17.744507521984694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103897</v>
      </c>
      <c r="E84" s="251">
        <v>197312.5</v>
      </c>
      <c r="F84" s="65">
        <f t="shared" si="1"/>
        <v>189.91164326207686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218753</v>
      </c>
      <c r="E86" s="251">
        <v>344875</v>
      </c>
      <c r="F86" s="65">
        <f t="shared" si="1"/>
        <v>157.65498073169283</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5936137</v>
      </c>
      <c r="E88" s="251">
        <v>568403.43000000005</v>
      </c>
      <c r="F88" s="65">
        <f t="shared" si="1"/>
        <v>9.5753084876578836</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380085</v>
      </c>
      <c r="E107" s="83">
        <f t="shared" si="21"/>
        <v>489695.88</v>
      </c>
      <c r="F107" s="65">
        <f t="shared" si="1"/>
        <v>128.83851769998816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303530</v>
      </c>
      <c r="E108" s="251">
        <v>434054.96</v>
      </c>
      <c r="F108" s="65">
        <f t="shared" si="1"/>
        <v>143.00232596448456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46555</v>
      </c>
      <c r="E109" s="251">
        <v>13587.6</v>
      </c>
      <c r="F109" s="65">
        <f t="shared" si="1"/>
        <v>29.186123939426484</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30000</v>
      </c>
      <c r="E111" s="251">
        <v>42053.32</v>
      </c>
      <c r="F111" s="65">
        <f t="shared" si="1"/>
        <v>140.17773333333335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713890</v>
      </c>
      <c r="E114" s="83">
        <f t="shared" si="22"/>
        <v>940121.1</v>
      </c>
      <c r="F114" s="65">
        <f t="shared" si="1"/>
        <v>131.6899102102565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647890</v>
      </c>
      <c r="E115" s="83">
        <f t="shared" si="23"/>
        <v>854121.1</v>
      </c>
      <c r="F115" s="65">
        <f t="shared" si="1"/>
        <v>131.8311904798654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577776</v>
      </c>
      <c r="E116" s="251">
        <v>787694.23</v>
      </c>
      <c r="F116" s="65">
        <f t="shared" si="1"/>
        <v>136.33211313727119</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70114</v>
      </c>
      <c r="E117" s="251">
        <v>66426.87</v>
      </c>
      <c r="F117" s="65">
        <f t="shared" si="1"/>
        <v>94.741235701856979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66000</v>
      </c>
      <c r="E125" s="251">
        <v>86000</v>
      </c>
      <c r="F125" s="65">
        <f t="shared" si="1"/>
        <v>130.30303030303031</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718685</v>
      </c>
      <c r="E129" s="83">
        <f t="shared" si="26"/>
        <v>135299.29999999999</v>
      </c>
      <c r="F129" s="65">
        <f t="shared" si="1"/>
        <v>18.825952955745564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41000</v>
      </c>
      <c r="E135" s="251">
        <v>35500</v>
      </c>
      <c r="F135" s="65">
        <f t="shared" si="1"/>
        <v>86.58536585365853</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24220</v>
      </c>
      <c r="E137" s="251">
        <v>12600</v>
      </c>
      <c r="F137" s="65">
        <f t="shared" si="1"/>
        <v>52.023121387283233</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653465</v>
      </c>
      <c r="E140" s="251">
        <v>87199.3</v>
      </c>
      <c r="F140" s="65">
        <f t="shared" si="1"/>
        <v>13.344142379469446</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13323014</v>
      </c>
      <c r="E141" s="108">
        <f t="shared" si="28"/>
        <v>8646070.2500000019</v>
      </c>
      <c r="F141" s="84">
        <f t="shared" si="1"/>
        <v>64.895752942990242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8" sqref="D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4816674.63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7517952.8399999999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4578794.47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770679.48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2438555.4700000002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83107.75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819</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232465.82</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18250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1034916.95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2939158.37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7883761.6299999999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4262992.8499999996</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757275.07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2371641.85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84153.73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232465.82</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18250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799206.38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2921033.38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699735.4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699735.4</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4450865.8399999989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662347.24000000011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420649.24000000005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62484.28</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v>753.9</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v>61730.38</v>
      </c>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63686.280000000006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3979.69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35556.97</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15286.77</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8862.85</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789</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0.2</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v>788.8</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293689.68000000005</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12101.04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v>154525.70000000001</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v>74424.69</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52638.25</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2114.65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2114.65</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239583.35</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239583.35</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3788518.5999999996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80810.02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18124.990000000002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3689583.59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7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37164</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Provjera</v>
      </c>
      <c r="C214" s="120" t="s">
        <v>3217</v>
      </c>
      <c r="D214" s="125"/>
      <c r="E214" s="73">
        <f t="shared" si="20"/>
        <v>0</v>
      </c>
      <c r="F214" s="73">
        <f t="shared" si="21"/>
        <v>1</v>
      </c>
      <c r="G214" s="73"/>
      <c r="H214" s="73"/>
      <c r="I214" s="73"/>
      <c r="J214" s="73"/>
      <c r="K214" s="73"/>
      <c r="L214" s="73">
        <f>IF(AND('PR-RAS'!D33&gt;0,SUM('PR-RAS'!D659:'PR-RAS'!D660)=0),1,0)</f>
        <v>0</v>
      </c>
      <c r="M214" s="73">
        <f>IF(AND('PR-RAS'!E33&gt;0,SUM('PR-RAS'!E659:'PR-RAS'!E660)=0),1,0)</f>
        <v>1</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Klaudija Bunarkić</cp:lastModifiedBy>
  <cp:lastPrinted>2023-02-15T06:30:45Z</cp:lastPrinted>
  <dcterms:created xsi:type="dcterms:W3CDTF">2022-04-01T05:14:30Z</dcterms:created>
  <dcterms:modified xsi:type="dcterms:W3CDTF">2023-02-15T13:50:22Z</dcterms:modified>
</cp:coreProperties>
</file>